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risnik\Desktop\FINANCIJSKI PLANOVI\FINANCIJSKI PLAN 2024-2025-2026\vježba\"/>
    </mc:Choice>
  </mc:AlternateContent>
  <bookViews>
    <workbookView xWindow="0" yWindow="0" windowWidth="28800" windowHeight="12300" firstSheet="3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" l="1"/>
  <c r="G11" i="8"/>
  <c r="H11" i="8"/>
  <c r="E11" i="8"/>
  <c r="F12" i="8"/>
  <c r="G12" i="8"/>
  <c r="H12" i="8"/>
  <c r="E12" i="8"/>
  <c r="E11" i="3"/>
  <c r="F11" i="3"/>
  <c r="G11" i="3"/>
  <c r="E12" i="3"/>
  <c r="F12" i="3"/>
  <c r="G12" i="3"/>
  <c r="D11" i="3"/>
  <c r="D12" i="3"/>
  <c r="E31" i="3" l="1"/>
  <c r="D31" i="3"/>
  <c r="G31" i="3"/>
  <c r="F31" i="3"/>
  <c r="G26" i="3"/>
  <c r="F26" i="3"/>
  <c r="E26" i="3"/>
  <c r="G25" i="3" l="1"/>
  <c r="D26" i="3"/>
  <c r="D25" i="3" s="1"/>
  <c r="E25" i="3"/>
  <c r="F25" i="3"/>
  <c r="H68" i="8"/>
  <c r="H67" i="8" s="1"/>
  <c r="G68" i="8"/>
  <c r="G67" i="8" s="1"/>
  <c r="F68" i="8"/>
  <c r="F67" i="8" s="1"/>
  <c r="E68" i="8"/>
  <c r="E67" i="8" s="1"/>
  <c r="H62" i="8"/>
  <c r="G62" i="8"/>
  <c r="F62" i="8"/>
  <c r="E62" i="8"/>
  <c r="H58" i="8"/>
  <c r="G58" i="8"/>
  <c r="F58" i="8"/>
  <c r="E58" i="8"/>
  <c r="H47" i="8"/>
  <c r="G47" i="8"/>
  <c r="F47" i="8"/>
  <c r="E47" i="8"/>
  <c r="H44" i="8"/>
  <c r="G44" i="8"/>
  <c r="F44" i="8"/>
  <c r="E44" i="8"/>
  <c r="H31" i="8"/>
  <c r="G31" i="8"/>
  <c r="F31" i="8"/>
  <c r="E31" i="8"/>
  <c r="H24" i="8"/>
  <c r="G24" i="8"/>
  <c r="F24" i="8"/>
  <c r="E24" i="8"/>
  <c r="H20" i="8"/>
  <c r="G20" i="8"/>
  <c r="F20" i="8"/>
  <c r="E20" i="8"/>
  <c r="H18" i="8"/>
  <c r="G18" i="8"/>
  <c r="F18" i="8"/>
  <c r="E18" i="8"/>
  <c r="H16" i="8"/>
  <c r="G16" i="8"/>
  <c r="F16" i="8"/>
  <c r="E16" i="8"/>
  <c r="H13" i="8"/>
  <c r="G13" i="8"/>
  <c r="F13" i="8"/>
  <c r="E13" i="8"/>
  <c r="E43" i="8" l="1"/>
  <c r="E42" i="8" s="1"/>
  <c r="F43" i="8"/>
  <c r="F42" i="8" s="1"/>
  <c r="H43" i="8"/>
  <c r="H42" i="8" s="1"/>
  <c r="G43" i="8"/>
  <c r="G42" i="8" s="1"/>
  <c r="C33" i="7" l="1"/>
  <c r="E33" i="7"/>
  <c r="F33" i="7"/>
  <c r="D33" i="7"/>
  <c r="D24" i="7" s="1"/>
  <c r="D84" i="7"/>
  <c r="E84" i="7"/>
  <c r="F84" i="7"/>
  <c r="C84" i="7"/>
  <c r="D109" i="7"/>
  <c r="F109" i="7"/>
  <c r="D110" i="7"/>
  <c r="E110" i="7"/>
  <c r="E109" i="7" s="1"/>
  <c r="F110" i="7"/>
  <c r="C110" i="7"/>
  <c r="C109" i="7" s="1"/>
  <c r="D34" i="7" l="1"/>
  <c r="E34" i="7"/>
  <c r="F34" i="7"/>
  <c r="C34" i="7"/>
  <c r="C24" i="7" s="1"/>
  <c r="D30" i="7"/>
  <c r="E30" i="7"/>
  <c r="F30" i="7"/>
  <c r="C30" i="7"/>
  <c r="D27" i="7"/>
  <c r="E27" i="7"/>
  <c r="E26" i="7" s="1"/>
  <c r="E25" i="7" s="1"/>
  <c r="F27" i="7"/>
  <c r="F26" i="7" s="1"/>
  <c r="D26" i="7"/>
  <c r="C27" i="7"/>
  <c r="C26" i="7" s="1"/>
  <c r="C25" i="7" s="1"/>
  <c r="C125" i="7"/>
  <c r="C124" i="7" s="1"/>
  <c r="F126" i="7"/>
  <c r="F125" i="7" s="1"/>
  <c r="F124" i="7" s="1"/>
  <c r="E126" i="7"/>
  <c r="E125" i="7" s="1"/>
  <c r="E124" i="7" s="1"/>
  <c r="C126" i="7"/>
  <c r="D126" i="7"/>
  <c r="D125" i="7" s="1"/>
  <c r="D124" i="7" s="1"/>
  <c r="C104" i="7"/>
  <c r="E104" i="7"/>
  <c r="F104" i="7"/>
  <c r="D104" i="7"/>
  <c r="F24" i="7" l="1"/>
  <c r="F25" i="7"/>
  <c r="E24" i="7"/>
  <c r="D25" i="7"/>
  <c r="F34" i="10"/>
  <c r="F37" i="10" s="1"/>
  <c r="G34" i="10" s="1"/>
  <c r="G37" i="10" s="1"/>
  <c r="H34" i="10" s="1"/>
  <c r="H37" i="10" s="1"/>
  <c r="I34" i="10" s="1"/>
  <c r="I37" i="10" s="1"/>
  <c r="I21" i="10"/>
  <c r="H21" i="10"/>
  <c r="G21" i="10"/>
  <c r="F21" i="10"/>
  <c r="I11" i="10"/>
  <c r="H11" i="10"/>
  <c r="G11" i="10"/>
  <c r="F11" i="10"/>
  <c r="I8" i="10"/>
  <c r="H8" i="10"/>
  <c r="G8" i="10"/>
  <c r="F8" i="10"/>
  <c r="I14" i="10" l="1"/>
  <c r="I22" i="10" s="1"/>
  <c r="I28" i="10" s="1"/>
  <c r="I29" i="10" s="1"/>
  <c r="G14" i="10"/>
  <c r="H14" i="10"/>
  <c r="F14" i="10"/>
  <c r="H22" i="10"/>
  <c r="H28" i="10" s="1"/>
  <c r="H29" i="10" s="1"/>
  <c r="F22" i="10" l="1"/>
  <c r="G22" i="10"/>
</calcChain>
</file>

<file path=xl/sharedStrings.xml><?xml version="1.0" encoding="utf-8"?>
<sst xmlns="http://schemas.openxmlformats.org/spreadsheetml/2006/main" count="365" uniqueCount="171">
  <si>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</si>
  <si>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</si>
  <si>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</si>
  <si>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</si>
  <si>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</si>
  <si>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</si>
  <si>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</si>
  <si>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</si>
  <si>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</si>
  <si>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</si>
  <si>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</si>
  <si>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</si>
  <si>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</si>
  <si>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</si>
  <si>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</si>
  <si>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</si>
  <si>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</si>
  <si>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</si>
  <si>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</si>
  <si>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</si>
  <si>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</si>
  <si>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</si>
  <si>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</si>
  <si>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</si>
  <si>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</si>
  <si>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</si>
  <si>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</si>
  <si>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</si>
  <si>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</si>
  <si>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</si>
  <si>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</si>
  <si>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</si>
  <si>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</si>
  <si>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Plan 2023.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</si>
  <si>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</si>
  <si>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</si>
  <si>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</si>
  <si>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</si>
  <si>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</si>
  <si>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</si>
  <si>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</si>
  <si>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</si>
  <si>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</si>
  <si>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</si>
  <si>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</si>
  <si>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</si>
  <si>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</si>
  <si>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</si>
  <si>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</si>
  <si>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</si>
  <si>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</si>
  <si>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</si>
  <si>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</si>
  <si>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</si>
  <si>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</si>
  <si>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</si>
  <si>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</si>
  <si>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</si>
  <si>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</si>
  <si>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</si>
  <si>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</si>
  <si>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</si>
  <si>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</si>
  <si>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</si>
  <si>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IZ PRETHODNE(IH) GODINE KOJI ĆE SE RASPOREDITI / POKRITI</t>
  </si>
  <si>
    <t>VIŠAK / MANJAK TEKUĆE GODINE</t>
  </si>
  <si>
    <t>PLAN 2023.</t>
  </si>
  <si>
    <t>PROJEKCIJA 2025.</t>
  </si>
  <si>
    <t>DECENTRALIZIRANE FUN.-MINIMALNI FIN.STANDARD</t>
  </si>
  <si>
    <t>REDOVNA PROGRAMSKA DJELATNOST OSNOVNIH ŠKOLA</t>
  </si>
  <si>
    <t>Izvor 1.2.1.</t>
  </si>
  <si>
    <t>POREZNI PRIHODI ZA DECENTRALIZIRANE FUNKCIJE</t>
  </si>
  <si>
    <t>Financijski rashodi</t>
  </si>
  <si>
    <t>KAPITALNA ULAGANJA U OPREMU - DECENTR.SREDSTVA/1500kn po razrednom odjelu</t>
  </si>
  <si>
    <t>ŠIRE JAVNE POTREBE-IZNAD MINIMALNOG STANDARDA</t>
  </si>
  <si>
    <t>Izvor 1.1.1.</t>
  </si>
  <si>
    <t>PRIHODI OD GRADA/PLAN ŠKOLE</t>
  </si>
  <si>
    <t>Izvor 4.3.1.</t>
  </si>
  <si>
    <t>Rezultat poslovanja</t>
  </si>
  <si>
    <t>IZVANNASTAVNE I IZVANŠKOLSKE AKTIVNOSTI</t>
  </si>
  <si>
    <t>PRIHODI OD GRADA-PLAN ŠKOLA KLUBOVI MLADIH TEHNIČARA,…</t>
  </si>
  <si>
    <t>Izvor 3.1.1.</t>
  </si>
  <si>
    <t>VLASTITI PRIHODI-PK</t>
  </si>
  <si>
    <t>PRIHODI ZA POSEBNE NAMJENE-PK</t>
  </si>
  <si>
    <t>Izvor 5.3.1.</t>
  </si>
  <si>
    <t>POMOĆI IZ DRŽAVNOG PRORAČUNA-PK</t>
  </si>
  <si>
    <t>Izvor 5.4.1.</t>
  </si>
  <si>
    <t>POMOĆI IZ ŽUPANIJSKOG PRORAČUNA-PK</t>
  </si>
  <si>
    <t>Izvor 6.1.1.</t>
  </si>
  <si>
    <t>DONACIJE-PK</t>
  </si>
  <si>
    <t>PRIHODI OD GRADA</t>
  </si>
  <si>
    <t>NABAVKA UDŽENIKA I PRIBORA</t>
  </si>
  <si>
    <t>Naknade građanima i kućanstvima na temelju osiguranja i druge naknade</t>
  </si>
  <si>
    <t>OSIGURANJE UČENIKA OSNOVNIH ŠKOLA</t>
  </si>
  <si>
    <t>DIOKLECIJANOVA ŠKRINJICA</t>
  </si>
  <si>
    <t>PROMETNI ODGOJ I SIGURNOST U PROMETU-POLIGON</t>
  </si>
  <si>
    <t>PRIHODI OD GRADA-plan škola</t>
  </si>
  <si>
    <t>PROJEKT E-ŠKOLE</t>
  </si>
  <si>
    <t>PRIHODI OD GRADA/ plan škole</t>
  </si>
  <si>
    <t>KAPITALNA ULAGANJA U OŠ - IZNAD STANDARDA</t>
  </si>
  <si>
    <t>NABAVKA ŠKOLSKE LEKTIRE</t>
  </si>
  <si>
    <t>PRIHODI OD GRADA-300 kn po razrednom odjelu</t>
  </si>
  <si>
    <t>RASHODI ZA ZAPOSLENE U OSNOVNIM ŠKOLAMA</t>
  </si>
  <si>
    <t>RASHODI ZA ZAPOSLENE</t>
  </si>
  <si>
    <t>PLAN 2024.</t>
  </si>
  <si>
    <t>PROJEKCIJA 2026.</t>
  </si>
  <si>
    <t>Glava 10301</t>
  </si>
  <si>
    <t>PK-OSNOVNA ŠKOLA: STOBREČ (16213)</t>
  </si>
  <si>
    <t>Program 3200</t>
  </si>
  <si>
    <t>Aktivnost S023200A320001</t>
  </si>
  <si>
    <t>Aktivnost S023200K320001</t>
  </si>
  <si>
    <t>Program 3201</t>
  </si>
  <si>
    <t>Aktivnost S023201A320102</t>
  </si>
  <si>
    <t>Aktivnost S023201A320105</t>
  </si>
  <si>
    <t>Aktivnost S023201A320106</t>
  </si>
  <si>
    <t>Aktivnost S023201A320107</t>
  </si>
  <si>
    <t>BLAGO NAŠEG MARJANA</t>
  </si>
  <si>
    <t>Aktivnost S023201A320108</t>
  </si>
  <si>
    <t>MALA SPLITSKA DEBATA</t>
  </si>
  <si>
    <t>Aktivnost S023201A320111</t>
  </si>
  <si>
    <t>HITNE INTERVENCIJE - LOM STAKALA</t>
  </si>
  <si>
    <t>Aktivnost S023201A320113</t>
  </si>
  <si>
    <t>Aktivnost S023201A320114</t>
  </si>
  <si>
    <t>VLASTITA I NAMJENSKA SREDSTVA OŠ</t>
  </si>
  <si>
    <t>VLASTITI PRIHODI - PK</t>
  </si>
  <si>
    <t>Knjige</t>
  </si>
  <si>
    <t>Aktivnost S023201A320116</t>
  </si>
  <si>
    <t>S POMOĆNIKOM MOGU BOLJE 6-EU</t>
  </si>
  <si>
    <t>S POMOĆNIKOM MOGU BOLJE 5-EU</t>
  </si>
  <si>
    <t>Aktivnost S023201T320111</t>
  </si>
  <si>
    <t>Aktivnost S023201T320107</t>
  </si>
  <si>
    <t>PREHRANA UČENIKA</t>
  </si>
  <si>
    <t>Program S023202</t>
  </si>
  <si>
    <t>Aktivnost S023202K320250</t>
  </si>
  <si>
    <t>Aktivnost S023201T320105</t>
  </si>
  <si>
    <t>Aktivnost S023201A320104</t>
  </si>
  <si>
    <t>Program S023203</t>
  </si>
  <si>
    <t>Aktivnost S023203A320301</t>
  </si>
  <si>
    <t>Izvor</t>
  </si>
  <si>
    <t>Plan za 2023.</t>
  </si>
  <si>
    <t>5.3.1.</t>
  </si>
  <si>
    <t>Pomoći iz državnog proračuna</t>
  </si>
  <si>
    <t>5.4.1.</t>
  </si>
  <si>
    <t>Pomoći iz županijskog proračuna</t>
  </si>
  <si>
    <t>Prihodi od imovine</t>
  </si>
  <si>
    <t>3.1.1.</t>
  </si>
  <si>
    <t xml:space="preserve">Prihodi od kamata </t>
  </si>
  <si>
    <t>Ostali nespomenuti prihodi</t>
  </si>
  <si>
    <t>4.3.1.</t>
  </si>
  <si>
    <t>Prihodi od prodaje proizvoda i robe, te pruženih usluga</t>
  </si>
  <si>
    <t>6.1.1.</t>
  </si>
  <si>
    <t>Prihodi od donacija</t>
  </si>
  <si>
    <t>1.2.1.</t>
  </si>
  <si>
    <t>1.1.1.</t>
  </si>
  <si>
    <t>RASHODI POSLOVANJA</t>
  </si>
  <si>
    <t>3+4</t>
  </si>
  <si>
    <t>Rashodi za pomoćnike EU</t>
  </si>
  <si>
    <t>Rashodi od drž.proračuna</t>
  </si>
  <si>
    <t>Projekcija za 2025.</t>
  </si>
  <si>
    <t>Projekcija za 2026.</t>
  </si>
  <si>
    <t>UKUPNO</t>
  </si>
  <si>
    <t>93 VLASTITI PH -VIŠAK</t>
  </si>
  <si>
    <t>94 PH ZA POS.NAMJENE-VIŠAK</t>
  </si>
  <si>
    <t>96 VIŠAK OD DONACIJA</t>
  </si>
  <si>
    <t>09 OBRAZOVANJE</t>
  </si>
  <si>
    <t>091 Predškolsko i osnovno obrazovanje</t>
  </si>
  <si>
    <t>0912 Osnovno obrazovanje</t>
  </si>
  <si>
    <t>VIŠAK / MANJAK IZ PRETHODNE (IH) GODINE KOJI ĆE SE RASPOREDITI/ POKRITI</t>
  </si>
  <si>
    <t>Ravnateljica:</t>
  </si>
  <si>
    <t>___________________</t>
  </si>
  <si>
    <t>Marina Baćak,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</si>
</sst>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4" borderId="0" xfId="0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0" fontId="0" fillId="0" borderId="3" xfId="0" applyBorder="1"/>
    <xf numFmtId="3" fontId="6" fillId="2" borderId="3" xfId="0" applyNumberFormat="1" applyFont="1" applyFill="1" applyBorder="1" applyAlignment="1" applyProtection="1">
      <alignment horizontal="center" vertical="center" wrapText="1"/>
    </xf>
    <xf numFmtId="0" fontId="20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3" fontId="20" fillId="2" borderId="3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>
      <alignment horizontal="left" vertical="center"/>
    </xf>
    <xf numFmtId="0" fontId="11" fillId="0" borderId="3" xfId="0" applyFont="1" applyBorder="1" applyAlignment="1">
      <alignment wrapText="1"/>
    </xf>
    <xf numFmtId="4" fontId="11" fillId="0" borderId="3" xfId="0" applyNumberFormat="1" applyFont="1" applyBorder="1" applyAlignment="1">
      <alignment wrapText="1"/>
    </xf>
    <xf numFmtId="0" fontId="11" fillId="5" borderId="3" xfId="0" applyFont="1" applyFill="1" applyBorder="1" applyAlignment="1">
      <alignment wrapText="1"/>
    </xf>
    <xf numFmtId="4" fontId="11" fillId="5" borderId="3" xfId="0" applyNumberFormat="1" applyFont="1" applyFill="1" applyBorder="1" applyAlignment="1">
      <alignment wrapText="1"/>
    </xf>
    <xf numFmtId="0" fontId="11" fillId="7" borderId="3" xfId="0" applyFont="1" applyFill="1" applyBorder="1" applyAlignment="1">
      <alignment wrapText="1"/>
    </xf>
    <xf numFmtId="4" fontId="11" fillId="7" borderId="3" xfId="0" applyNumberFormat="1" applyFont="1" applyFill="1" applyBorder="1" applyAlignment="1">
      <alignment wrapText="1"/>
    </xf>
    <xf numFmtId="0" fontId="11" fillId="8" borderId="3" xfId="0" applyFont="1" applyFill="1" applyBorder="1" applyAlignment="1">
      <alignment wrapText="1"/>
    </xf>
    <xf numFmtId="0" fontId="11" fillId="10" borderId="3" xfId="0" applyFont="1" applyFill="1" applyBorder="1" applyAlignment="1">
      <alignment wrapText="1"/>
    </xf>
    <xf numFmtId="0" fontId="11" fillId="9" borderId="3" xfId="0" applyFont="1" applyFill="1" applyBorder="1" applyAlignment="1">
      <alignment wrapText="1"/>
    </xf>
    <xf numFmtId="4" fontId="11" fillId="9" borderId="3" xfId="0" applyNumberFormat="1" applyFont="1" applyFill="1" applyBorder="1" applyAlignment="1">
      <alignment wrapText="1"/>
    </xf>
    <xf numFmtId="0" fontId="11" fillId="6" borderId="3" xfId="0" applyFont="1" applyFill="1" applyBorder="1" applyAlignment="1">
      <alignment wrapText="1"/>
    </xf>
    <xf numFmtId="0" fontId="11" fillId="11" borderId="3" xfId="0" applyFont="1" applyFill="1" applyBorder="1" applyAlignment="1">
      <alignment wrapText="1"/>
    </xf>
    <xf numFmtId="0" fontId="11" fillId="12" borderId="3" xfId="0" applyFont="1" applyFill="1" applyBorder="1" applyAlignment="1">
      <alignment wrapText="1"/>
    </xf>
    <xf numFmtId="4" fontId="11" fillId="6" borderId="3" xfId="0" applyNumberFormat="1" applyFont="1" applyFill="1" applyBorder="1" applyAlignment="1">
      <alignment wrapText="1"/>
    </xf>
    <xf numFmtId="4" fontId="11" fillId="8" borderId="3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FFFF"/>
      <color rgb="FFCC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G29" sqref="G29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7.399999999999999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6" x14ac:dyDescent="0.3">
      <c r="A3" s="103" t="s">
        <v>17</v>
      </c>
      <c r="B3" s="103"/>
      <c r="C3" s="103"/>
      <c r="D3" s="103"/>
      <c r="E3" s="103"/>
      <c r="F3" s="103"/>
      <c r="G3" s="103"/>
      <c r="H3" s="103"/>
      <c r="I3" s="116"/>
      <c r="J3" s="116"/>
    </row>
    <row r="4" spans="1:10" ht="17.399999999999999" x14ac:dyDescent="0.3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6" x14ac:dyDescent="0.3">
      <c r="A5" s="103" t="s">
        <v>22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 t="s">
        <v>34</v>
      </c>
    </row>
    <row r="7" spans="1:10" ht="26.4" x14ac:dyDescent="0.3">
      <c r="A7" s="28"/>
      <c r="B7" s="29"/>
      <c r="C7" s="29"/>
      <c r="D7" s="30"/>
      <c r="E7" s="31"/>
      <c r="F7" s="3" t="s">
        <v>33</v>
      </c>
      <c r="G7" s="3" t="s">
        <v>42</v>
      </c>
      <c r="H7" s="3" t="s">
        <v>43</v>
      </c>
      <c r="I7" s="3" t="s">
        <v>44</v>
      </c>
    </row>
    <row r="8" spans="1:10" x14ac:dyDescent="0.3">
      <c r="A8" s="108" t="s">
        <v>0</v>
      </c>
      <c r="B8" s="102"/>
      <c r="C8" s="102"/>
      <c r="D8" s="102"/>
      <c r="E8" s="117"/>
      <c r="F8" s="32">
        <f t="shared" ref="F8:I8" si="0">F9+F10</f>
        <v>780625</v>
      </c>
      <c r="G8" s="32">
        <f t="shared" si="0"/>
        <v>1178580</v>
      </c>
      <c r="H8" s="32">
        <f t="shared" si="0"/>
        <v>1217910</v>
      </c>
      <c r="I8" s="32">
        <f t="shared" si="0"/>
        <v>1265910</v>
      </c>
    </row>
    <row r="9" spans="1:10" x14ac:dyDescent="0.3">
      <c r="A9" s="118" t="s">
        <v>36</v>
      </c>
      <c r="B9" s="119"/>
      <c r="C9" s="119"/>
      <c r="D9" s="119"/>
      <c r="E9" s="115"/>
      <c r="F9" s="33">
        <v>780625</v>
      </c>
      <c r="G9" s="33">
        <v>1178580</v>
      </c>
      <c r="H9" s="33">
        <v>1217910</v>
      </c>
      <c r="I9" s="33">
        <v>1265910</v>
      </c>
    </row>
    <row r="10" spans="1:10" x14ac:dyDescent="0.3">
      <c r="A10" s="120" t="s">
        <v>37</v>
      </c>
      <c r="B10" s="115"/>
      <c r="C10" s="115"/>
      <c r="D10" s="115"/>
      <c r="E10" s="115"/>
      <c r="F10" s="33">
        <v>0</v>
      </c>
      <c r="G10" s="33"/>
      <c r="H10" s="33"/>
      <c r="I10" s="33"/>
    </row>
    <row r="11" spans="1:10" x14ac:dyDescent="0.3">
      <c r="A11" s="35" t="s">
        <v>1</v>
      </c>
      <c r="B11" s="42"/>
      <c r="C11" s="42"/>
      <c r="D11" s="42"/>
      <c r="E11" s="42"/>
      <c r="F11" s="32">
        <f t="shared" ref="F11:I11" si="1">F12+F13</f>
        <v>783115</v>
      </c>
      <c r="G11" s="32">
        <f t="shared" si="1"/>
        <v>1181100</v>
      </c>
      <c r="H11" s="32">
        <f t="shared" si="1"/>
        <v>1217910</v>
      </c>
      <c r="I11" s="32">
        <f t="shared" si="1"/>
        <v>1265910</v>
      </c>
    </row>
    <row r="12" spans="1:10" x14ac:dyDescent="0.3">
      <c r="A12" s="121" t="s">
        <v>38</v>
      </c>
      <c r="B12" s="119"/>
      <c r="C12" s="119"/>
      <c r="D12" s="119"/>
      <c r="E12" s="119"/>
      <c r="F12" s="33">
        <v>767820</v>
      </c>
      <c r="G12" s="33">
        <v>1165717</v>
      </c>
      <c r="H12" s="33">
        <v>1202527</v>
      </c>
      <c r="I12" s="43">
        <v>1250527</v>
      </c>
    </row>
    <row r="13" spans="1:10" x14ac:dyDescent="0.3">
      <c r="A13" s="114" t="s">
        <v>39</v>
      </c>
      <c r="B13" s="115"/>
      <c r="C13" s="115"/>
      <c r="D13" s="115"/>
      <c r="E13" s="115"/>
      <c r="F13" s="44">
        <v>15295</v>
      </c>
      <c r="G13" s="44">
        <v>15383</v>
      </c>
      <c r="H13" s="44">
        <v>15383</v>
      </c>
      <c r="I13" s="43">
        <v>15383</v>
      </c>
    </row>
    <row r="14" spans="1:10" x14ac:dyDescent="0.3">
      <c r="A14" s="101" t="s">
        <v>59</v>
      </c>
      <c r="B14" s="102"/>
      <c r="C14" s="102"/>
      <c r="D14" s="102"/>
      <c r="E14" s="102"/>
      <c r="F14" s="32">
        <f t="shared" ref="F14:I14" si="2">F8-F11</f>
        <v>-2490</v>
      </c>
      <c r="G14" s="32">
        <f t="shared" si="2"/>
        <v>-2520</v>
      </c>
      <c r="H14" s="32">
        <f t="shared" si="2"/>
        <v>0</v>
      </c>
      <c r="I14" s="32">
        <f t="shared" si="2"/>
        <v>0</v>
      </c>
    </row>
    <row r="15" spans="1:10" ht="17.399999999999999" x14ac:dyDescent="0.3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6" x14ac:dyDescent="0.3">
      <c r="A16" s="103" t="s">
        <v>23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7.399999999999999" x14ac:dyDescent="0.3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6.4" x14ac:dyDescent="0.3">
      <c r="A18" s="28"/>
      <c r="B18" s="29"/>
      <c r="C18" s="29"/>
      <c r="D18" s="30"/>
      <c r="E18" s="31"/>
      <c r="F18" s="3" t="s">
        <v>33</v>
      </c>
      <c r="G18" s="3" t="s">
        <v>42</v>
      </c>
      <c r="H18" s="3" t="s">
        <v>43</v>
      </c>
      <c r="I18" s="3" t="s">
        <v>44</v>
      </c>
    </row>
    <row r="19" spans="1:10" x14ac:dyDescent="0.3">
      <c r="A19" s="114" t="s">
        <v>40</v>
      </c>
      <c r="B19" s="115"/>
      <c r="C19" s="115"/>
      <c r="D19" s="115"/>
      <c r="E19" s="115"/>
      <c r="F19" s="44"/>
      <c r="G19" s="44"/>
      <c r="H19" s="44"/>
      <c r="I19" s="43"/>
    </row>
    <row r="20" spans="1:10" x14ac:dyDescent="0.3">
      <c r="A20" s="114" t="s">
        <v>41</v>
      </c>
      <c r="B20" s="115"/>
      <c r="C20" s="115"/>
      <c r="D20" s="115"/>
      <c r="E20" s="115"/>
      <c r="F20" s="44"/>
      <c r="G20" s="44"/>
      <c r="H20" s="44"/>
      <c r="I20" s="43"/>
    </row>
    <row r="21" spans="1:10" x14ac:dyDescent="0.3">
      <c r="A21" s="101" t="s">
        <v>2</v>
      </c>
      <c r="B21" s="102"/>
      <c r="C21" s="102"/>
      <c r="D21" s="102"/>
      <c r="E21" s="102"/>
      <c r="F21" s="32">
        <f t="shared" ref="F21:I21" si="3">F19-F20</f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</row>
    <row r="22" spans="1:10" x14ac:dyDescent="0.3">
      <c r="A22" s="101" t="s">
        <v>60</v>
      </c>
      <c r="B22" s="102"/>
      <c r="C22" s="102"/>
      <c r="D22" s="102"/>
      <c r="E22" s="102"/>
      <c r="F22" s="32">
        <f>F14+F21</f>
        <v>-2490</v>
      </c>
      <c r="G22" s="32">
        <f>G14+G21</f>
        <v>-2520</v>
      </c>
      <c r="H22" s="32">
        <f>H14+H21</f>
        <v>0</v>
      </c>
      <c r="I22" s="32">
        <f>I14+I21</f>
        <v>0</v>
      </c>
    </row>
    <row r="23" spans="1:10" ht="17.399999999999999" x14ac:dyDescent="0.3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6" x14ac:dyDescent="0.3">
      <c r="A24" s="103" t="s">
        <v>61</v>
      </c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5.6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26.4" x14ac:dyDescent="0.3">
      <c r="A26" s="28"/>
      <c r="B26" s="29"/>
      <c r="C26" s="29"/>
      <c r="D26" s="30"/>
      <c r="E26" s="31"/>
      <c r="F26" s="3" t="s">
        <v>33</v>
      </c>
      <c r="G26" s="3" t="s">
        <v>42</v>
      </c>
      <c r="H26" s="3" t="s">
        <v>43</v>
      </c>
      <c r="I26" s="3" t="s">
        <v>44</v>
      </c>
    </row>
    <row r="27" spans="1:10" ht="15" customHeight="1" x14ac:dyDescent="0.3">
      <c r="A27" s="105" t="s">
        <v>62</v>
      </c>
      <c r="B27" s="106"/>
      <c r="C27" s="106"/>
      <c r="D27" s="106"/>
      <c r="E27" s="107"/>
      <c r="F27" s="45">
        <v>0</v>
      </c>
      <c r="G27" s="45">
        <v>0</v>
      </c>
      <c r="H27" s="45">
        <v>0</v>
      </c>
      <c r="I27" s="46">
        <v>0</v>
      </c>
    </row>
    <row r="28" spans="1:10" ht="15" customHeight="1" x14ac:dyDescent="0.3">
      <c r="A28" s="101" t="s">
        <v>63</v>
      </c>
      <c r="B28" s="102"/>
      <c r="C28" s="102"/>
      <c r="D28" s="102"/>
      <c r="E28" s="102"/>
      <c r="F28" s="47">
        <v>0</v>
      </c>
      <c r="G28" s="47">
        <v>0</v>
      </c>
      <c r="H28" s="47">
        <f>H22+H27</f>
        <v>0</v>
      </c>
      <c r="I28" s="48">
        <f>I22+I27</f>
        <v>0</v>
      </c>
    </row>
    <row r="29" spans="1:10" ht="45" customHeight="1" x14ac:dyDescent="0.3">
      <c r="A29" s="108" t="s">
        <v>167</v>
      </c>
      <c r="B29" s="109"/>
      <c r="C29" s="109"/>
      <c r="D29" s="109"/>
      <c r="E29" s="110"/>
      <c r="F29" s="47">
        <v>2490</v>
      </c>
      <c r="G29" s="47">
        <v>2520</v>
      </c>
      <c r="H29" s="47">
        <f>H14+H21+H27-H28</f>
        <v>0</v>
      </c>
      <c r="I29" s="48">
        <f>I14+I21+I27-I28</f>
        <v>0</v>
      </c>
    </row>
    <row r="30" spans="1:10" ht="15.6" x14ac:dyDescent="0.3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6" x14ac:dyDescent="0.3">
      <c r="A31" s="111" t="s">
        <v>58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ht="17.399999999999999" x14ac:dyDescent="0.3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6.4" x14ac:dyDescent="0.3">
      <c r="A33" s="54"/>
      <c r="B33" s="55"/>
      <c r="C33" s="55"/>
      <c r="D33" s="56"/>
      <c r="E33" s="57"/>
      <c r="F33" s="58" t="s">
        <v>33</v>
      </c>
      <c r="G33" s="58" t="s">
        <v>42</v>
      </c>
      <c r="H33" s="58" t="s">
        <v>43</v>
      </c>
      <c r="I33" s="58" t="s">
        <v>44</v>
      </c>
    </row>
    <row r="34" spans="1:10" x14ac:dyDescent="0.3">
      <c r="A34" s="105" t="s">
        <v>62</v>
      </c>
      <c r="B34" s="106"/>
      <c r="C34" s="106"/>
      <c r="D34" s="106"/>
      <c r="E34" s="107"/>
      <c r="F34" s="45" t="e">
        <f>#REF!</f>
        <v>#REF!</v>
      </c>
      <c r="G34" s="45" t="e">
        <f>F37</f>
        <v>#REF!</v>
      </c>
      <c r="H34" s="45" t="e">
        <f>G37</f>
        <v>#REF!</v>
      </c>
      <c r="I34" s="46" t="e">
        <f>H37</f>
        <v>#REF!</v>
      </c>
    </row>
    <row r="35" spans="1:10" ht="28.5" customHeight="1" x14ac:dyDescent="0.3">
      <c r="A35" s="105" t="s">
        <v>64</v>
      </c>
      <c r="B35" s="106"/>
      <c r="C35" s="106"/>
      <c r="D35" s="106"/>
      <c r="E35" s="107"/>
      <c r="F35" s="45">
        <v>0</v>
      </c>
      <c r="G35" s="45">
        <v>0</v>
      </c>
      <c r="H35" s="45">
        <v>0</v>
      </c>
      <c r="I35" s="46">
        <v>0</v>
      </c>
    </row>
    <row r="36" spans="1:10" x14ac:dyDescent="0.3">
      <c r="A36" s="105" t="s">
        <v>65</v>
      </c>
      <c r="B36" s="112"/>
      <c r="C36" s="112"/>
      <c r="D36" s="112"/>
      <c r="E36" s="113"/>
      <c r="F36" s="45">
        <v>0</v>
      </c>
      <c r="G36" s="45">
        <v>0</v>
      </c>
      <c r="H36" s="45">
        <v>0</v>
      </c>
      <c r="I36" s="46">
        <v>0</v>
      </c>
    </row>
    <row r="37" spans="1:10" ht="15" customHeight="1" x14ac:dyDescent="0.3">
      <c r="A37" s="101" t="s">
        <v>63</v>
      </c>
      <c r="B37" s="102"/>
      <c r="C37" s="102"/>
      <c r="D37" s="102"/>
      <c r="E37" s="102"/>
      <c r="F37" s="34" t="e">
        <f t="shared" ref="F37:I37" si="4">F34-F35+F36</f>
        <v>#REF!</v>
      </c>
      <c r="G37" s="34" t="e">
        <f t="shared" si="4"/>
        <v>#REF!</v>
      </c>
      <c r="H37" s="34" t="e">
        <f t="shared" si="4"/>
        <v>#REF!</v>
      </c>
      <c r="I37" s="59" t="e">
        <f t="shared" si="4"/>
        <v>#REF!</v>
      </c>
    </row>
    <row r="38" spans="1:10" ht="17.25" customHeight="1" x14ac:dyDescent="0.3"/>
    <row r="39" spans="1:10" x14ac:dyDescent="0.3">
      <c r="A39" s="99" t="s">
        <v>35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ht="9" customHeight="1" x14ac:dyDescent="0.3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D29" sqref="D29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03" t="s">
        <v>30</v>
      </c>
      <c r="B1" s="103"/>
      <c r="C1" s="103"/>
      <c r="D1" s="103"/>
      <c r="E1" s="103"/>
      <c r="F1" s="103"/>
      <c r="G1" s="103"/>
      <c r="H1" s="103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03" t="s">
        <v>17</v>
      </c>
      <c r="B3" s="103"/>
      <c r="C3" s="103"/>
      <c r="D3" s="103"/>
      <c r="E3" s="103"/>
      <c r="F3" s="103"/>
      <c r="G3" s="103"/>
      <c r="H3" s="103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03" t="s">
        <v>4</v>
      </c>
      <c r="B5" s="103"/>
      <c r="C5" s="103"/>
      <c r="D5" s="103"/>
      <c r="E5" s="103"/>
      <c r="F5" s="103"/>
      <c r="G5" s="103"/>
      <c r="H5" s="103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103" t="s">
        <v>45</v>
      </c>
      <c r="B7" s="103"/>
      <c r="C7" s="103"/>
      <c r="D7" s="103"/>
      <c r="E7" s="103"/>
      <c r="F7" s="103"/>
      <c r="G7" s="103"/>
      <c r="H7" s="103"/>
    </row>
    <row r="8" spans="1:8" ht="17.399999999999999" x14ac:dyDescent="0.3">
      <c r="A8" s="4"/>
      <c r="B8" s="4"/>
      <c r="C8" s="4"/>
      <c r="D8" s="4"/>
      <c r="E8" s="4"/>
      <c r="F8" s="4"/>
      <c r="G8" s="5"/>
      <c r="H8" s="5"/>
    </row>
    <row r="10" spans="1:8" x14ac:dyDescent="0.3">
      <c r="A10" s="20" t="s">
        <v>5</v>
      </c>
      <c r="B10" s="20" t="s">
        <v>6</v>
      </c>
      <c r="C10" s="20" t="s">
        <v>3</v>
      </c>
      <c r="D10" s="20" t="s">
        <v>139</v>
      </c>
      <c r="E10" s="20" t="s">
        <v>31</v>
      </c>
      <c r="F10" s="20" t="s">
        <v>158</v>
      </c>
      <c r="G10" s="20" t="s">
        <v>159</v>
      </c>
    </row>
    <row r="11" spans="1:8" ht="33.6" customHeight="1" x14ac:dyDescent="0.3">
      <c r="A11" s="3"/>
      <c r="B11" s="3"/>
      <c r="C11" s="3" t="s">
        <v>160</v>
      </c>
      <c r="D11" s="73">
        <f>SUM(D12+D19)</f>
        <v>783115</v>
      </c>
      <c r="E11" s="73">
        <f t="shared" ref="E11:G11" si="0">SUM(E12+E19)</f>
        <v>1181100</v>
      </c>
      <c r="F11" s="73">
        <f t="shared" si="0"/>
        <v>1217910</v>
      </c>
      <c r="G11" s="73">
        <f t="shared" si="0"/>
        <v>1265910</v>
      </c>
    </row>
    <row r="12" spans="1:8" ht="38.4" customHeight="1" x14ac:dyDescent="0.3">
      <c r="A12" s="10">
        <v>6</v>
      </c>
      <c r="B12" s="10"/>
      <c r="C12" s="10" t="s">
        <v>7</v>
      </c>
      <c r="D12" s="71">
        <f>SUM(D13+D14+D15+D16+D17)</f>
        <v>780625</v>
      </c>
      <c r="E12" s="71">
        <f t="shared" ref="E12:G12" si="1">SUM(E13+E14+E15+E16+E17)</f>
        <v>1178580</v>
      </c>
      <c r="F12" s="71">
        <f t="shared" si="1"/>
        <v>1217910</v>
      </c>
      <c r="G12" s="71">
        <f t="shared" si="1"/>
        <v>1265910</v>
      </c>
    </row>
    <row r="13" spans="1:8" ht="39.6" x14ac:dyDescent="0.3">
      <c r="A13" s="10"/>
      <c r="B13" s="10">
        <v>63</v>
      </c>
      <c r="C13" s="15" t="s">
        <v>25</v>
      </c>
      <c r="D13" s="71">
        <v>706343</v>
      </c>
      <c r="E13" s="71">
        <v>1070530</v>
      </c>
      <c r="F13" s="71">
        <v>1109830</v>
      </c>
      <c r="G13" s="71">
        <v>1157830</v>
      </c>
    </row>
    <row r="14" spans="1:8" ht="29.4" customHeight="1" x14ac:dyDescent="0.3">
      <c r="A14" s="69"/>
      <c r="B14" s="27">
        <v>64</v>
      </c>
      <c r="C14" s="17" t="s">
        <v>144</v>
      </c>
      <c r="D14" s="71">
        <v>0</v>
      </c>
      <c r="E14" s="71">
        <v>5</v>
      </c>
      <c r="F14" s="71">
        <v>5</v>
      </c>
      <c r="G14" s="71">
        <v>5</v>
      </c>
    </row>
    <row r="15" spans="1:8" ht="30.6" customHeight="1" x14ac:dyDescent="0.3">
      <c r="A15" s="69"/>
      <c r="B15" s="27">
        <v>65</v>
      </c>
      <c r="C15" s="17" t="s">
        <v>147</v>
      </c>
      <c r="D15" s="71">
        <v>1062</v>
      </c>
      <c r="E15" s="71">
        <v>1450</v>
      </c>
      <c r="F15" s="71">
        <v>1450</v>
      </c>
      <c r="G15" s="71">
        <v>1450</v>
      </c>
    </row>
    <row r="16" spans="1:8" ht="40.799999999999997" customHeight="1" x14ac:dyDescent="0.3">
      <c r="A16" s="69"/>
      <c r="B16" s="27">
        <v>66</v>
      </c>
      <c r="C16" s="17" t="s">
        <v>149</v>
      </c>
      <c r="D16" s="71">
        <v>820</v>
      </c>
      <c r="E16" s="71">
        <v>295</v>
      </c>
      <c r="F16" s="71">
        <v>325</v>
      </c>
      <c r="G16" s="71">
        <v>325</v>
      </c>
    </row>
    <row r="17" spans="1:9" ht="60" customHeight="1" x14ac:dyDescent="0.3">
      <c r="A17" s="11"/>
      <c r="B17" s="27">
        <v>67</v>
      </c>
      <c r="C17" s="15" t="s">
        <v>27</v>
      </c>
      <c r="D17" s="71">
        <v>72400</v>
      </c>
      <c r="E17" s="71">
        <v>106300</v>
      </c>
      <c r="F17" s="71">
        <v>106300</v>
      </c>
      <c r="G17" s="71">
        <v>106300</v>
      </c>
    </row>
    <row r="18" spans="1:9" x14ac:dyDescent="0.3">
      <c r="A18" s="10">
        <v>9</v>
      </c>
      <c r="B18" s="15"/>
      <c r="C18" s="12"/>
      <c r="D18" s="8"/>
      <c r="E18" s="8"/>
      <c r="F18" s="8"/>
      <c r="G18" s="8"/>
    </row>
    <row r="19" spans="1:9" x14ac:dyDescent="0.3">
      <c r="A19" s="15"/>
      <c r="B19" s="10">
        <v>92</v>
      </c>
      <c r="C19" s="12" t="s">
        <v>78</v>
      </c>
      <c r="D19" s="71">
        <v>2490</v>
      </c>
      <c r="E19" s="71">
        <v>2520</v>
      </c>
      <c r="F19" s="71">
        <v>0</v>
      </c>
      <c r="G19" s="71">
        <v>0</v>
      </c>
    </row>
    <row r="20" spans="1:9" x14ac:dyDescent="0.3">
      <c r="A20" s="15"/>
      <c r="B20" s="15"/>
      <c r="C20" s="12"/>
      <c r="D20" s="8"/>
      <c r="E20" s="8"/>
      <c r="F20" s="8"/>
      <c r="G20" s="8"/>
    </row>
    <row r="22" spans="1:9" ht="15.6" customHeight="1" x14ac:dyDescent="0.3">
      <c r="A22" s="103" t="s">
        <v>154</v>
      </c>
      <c r="B22" s="122"/>
      <c r="C22" s="122"/>
      <c r="D22" s="122"/>
      <c r="E22" s="122"/>
      <c r="F22" s="122"/>
      <c r="G22" s="122"/>
      <c r="H22" s="122"/>
      <c r="I22" s="122"/>
    </row>
    <row r="23" spans="1:9" ht="17.399999999999999" x14ac:dyDescent="0.3">
      <c r="A23" s="24"/>
      <c r="B23" s="24"/>
      <c r="C23" s="24"/>
      <c r="D23" s="24"/>
      <c r="E23" s="24"/>
      <c r="F23" s="24"/>
      <c r="G23" s="24"/>
      <c r="H23" s="5"/>
      <c r="I23" s="5"/>
    </row>
    <row r="24" spans="1:9" x14ac:dyDescent="0.3">
      <c r="A24" s="20" t="s">
        <v>5</v>
      </c>
      <c r="B24" s="20" t="s">
        <v>6</v>
      </c>
      <c r="C24" s="20" t="s">
        <v>8</v>
      </c>
      <c r="D24" s="20" t="s">
        <v>139</v>
      </c>
      <c r="E24" s="20" t="s">
        <v>31</v>
      </c>
      <c r="F24" s="20" t="s">
        <v>158</v>
      </c>
      <c r="G24" s="20" t="s">
        <v>159</v>
      </c>
    </row>
    <row r="25" spans="1:9" x14ac:dyDescent="0.3">
      <c r="A25" s="20" t="s">
        <v>155</v>
      </c>
      <c r="B25" s="20"/>
      <c r="C25" s="20"/>
      <c r="D25" s="70">
        <f>SUM(D26+D31)</f>
        <v>783115</v>
      </c>
      <c r="E25" s="70">
        <f>SUM(E26+E31)</f>
        <v>1181100</v>
      </c>
      <c r="F25" s="70">
        <f>SUM(F26+F31)</f>
        <v>1217910</v>
      </c>
      <c r="G25" s="70">
        <f>SUM(G26+G31)</f>
        <v>1265910</v>
      </c>
    </row>
    <row r="26" spans="1:9" x14ac:dyDescent="0.3">
      <c r="A26" s="10">
        <v>3</v>
      </c>
      <c r="B26" s="10"/>
      <c r="C26" s="10" t="s">
        <v>9</v>
      </c>
      <c r="D26" s="71">
        <f>SUM(D27+D28+D29+D30)</f>
        <v>767820</v>
      </c>
      <c r="E26" s="71">
        <f>SUM(E27+E28+E29+E30)</f>
        <v>1165717</v>
      </c>
      <c r="F26" s="71">
        <f>SUM(F27+F28+F29+F30)</f>
        <v>1202527</v>
      </c>
      <c r="G26" s="71">
        <f>SUM(G27+G28+G29+G30)</f>
        <v>1250527</v>
      </c>
    </row>
    <row r="27" spans="1:9" x14ac:dyDescent="0.3">
      <c r="A27" s="10"/>
      <c r="B27" s="10">
        <v>31</v>
      </c>
      <c r="C27" s="15" t="s">
        <v>10</v>
      </c>
      <c r="D27" s="71">
        <v>670540</v>
      </c>
      <c r="E27" s="71">
        <v>984680</v>
      </c>
      <c r="F27" s="71">
        <v>1026710</v>
      </c>
      <c r="G27" s="71">
        <v>1074710</v>
      </c>
    </row>
    <row r="28" spans="1:9" x14ac:dyDescent="0.3">
      <c r="A28" s="11"/>
      <c r="B28" s="27">
        <v>32</v>
      </c>
      <c r="C28" s="11" t="s">
        <v>19</v>
      </c>
      <c r="D28" s="71">
        <v>83721</v>
      </c>
      <c r="E28" s="71">
        <v>168600</v>
      </c>
      <c r="F28" s="71">
        <v>164510</v>
      </c>
      <c r="G28" s="71">
        <v>164510</v>
      </c>
    </row>
    <row r="29" spans="1:9" x14ac:dyDescent="0.3">
      <c r="A29" s="11"/>
      <c r="B29" s="27">
        <v>34</v>
      </c>
      <c r="C29" s="12"/>
      <c r="D29" s="71">
        <v>2609</v>
      </c>
      <c r="E29" s="71">
        <v>1437</v>
      </c>
      <c r="F29" s="71">
        <v>307</v>
      </c>
      <c r="G29" s="71">
        <v>307</v>
      </c>
    </row>
    <row r="30" spans="1:9" x14ac:dyDescent="0.3">
      <c r="A30" s="11"/>
      <c r="B30" s="27">
        <v>37</v>
      </c>
      <c r="C30" s="12"/>
      <c r="D30" s="71">
        <v>10950</v>
      </c>
      <c r="E30" s="71">
        <v>11000</v>
      </c>
      <c r="F30" s="71">
        <v>11000</v>
      </c>
      <c r="G30" s="71">
        <v>11000</v>
      </c>
    </row>
    <row r="31" spans="1:9" ht="26.4" x14ac:dyDescent="0.3">
      <c r="A31" s="27">
        <v>4</v>
      </c>
      <c r="B31" s="14"/>
      <c r="C31" s="25" t="s">
        <v>11</v>
      </c>
      <c r="D31" s="71">
        <f t="shared" ref="D31:G31" si="2">SUM(D32)</f>
        <v>15295</v>
      </c>
      <c r="E31" s="71">
        <f t="shared" si="2"/>
        <v>15383</v>
      </c>
      <c r="F31" s="71">
        <f t="shared" si="2"/>
        <v>15383</v>
      </c>
      <c r="G31" s="71">
        <f t="shared" si="2"/>
        <v>15383</v>
      </c>
    </row>
    <row r="32" spans="1:9" ht="39.6" x14ac:dyDescent="0.3">
      <c r="A32" s="11"/>
      <c r="B32" s="10">
        <v>42</v>
      </c>
      <c r="C32" s="26" t="s">
        <v>28</v>
      </c>
      <c r="D32" s="71">
        <v>15295</v>
      </c>
      <c r="E32" s="71">
        <v>15383</v>
      </c>
      <c r="F32" s="71">
        <v>15383</v>
      </c>
      <c r="G32" s="71">
        <v>15383</v>
      </c>
    </row>
  </sheetData>
  <mergeCells count="5">
    <mergeCell ref="A22:I22"/>
    <mergeCell ref="A1:H1"/>
    <mergeCell ref="A3:H3"/>
    <mergeCell ref="A5:H5"/>
    <mergeCell ref="A7:H7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opLeftCell="A31" workbookViewId="0">
      <selection activeCell="A37" sqref="A37:XFD37"/>
    </sheetView>
  </sheetViews>
  <sheetFormatPr defaultRowHeight="14.4" x14ac:dyDescent="0.3"/>
  <cols>
    <col min="1" max="1" width="7.109375" customWidth="1"/>
    <col min="2" max="2" width="23.33203125" customWidth="1"/>
    <col min="3" max="3" width="6.88671875" customWidth="1"/>
    <col min="4" max="4" width="25.33203125" customWidth="1"/>
    <col min="5" max="5" width="15.109375" customWidth="1"/>
    <col min="6" max="6" width="13.77734375" customWidth="1"/>
    <col min="7" max="7" width="12.88671875" customWidth="1"/>
    <col min="8" max="8" width="13.33203125" customWidth="1"/>
  </cols>
  <sheetData>
    <row r="1" spans="1:8" ht="42" customHeight="1" x14ac:dyDescent="0.3">
      <c r="A1" s="103" t="s">
        <v>30</v>
      </c>
      <c r="B1" s="103"/>
      <c r="C1" s="103"/>
      <c r="D1" s="103"/>
      <c r="E1" s="103"/>
      <c r="F1" s="103"/>
    </row>
    <row r="2" spans="1:8" ht="18" customHeight="1" x14ac:dyDescent="0.3">
      <c r="A2" s="24"/>
      <c r="B2" s="24"/>
      <c r="C2" s="24"/>
      <c r="D2" s="24"/>
      <c r="E2" s="24"/>
      <c r="F2" s="24"/>
    </row>
    <row r="3" spans="1:8" ht="15.75" customHeight="1" x14ac:dyDescent="0.3">
      <c r="A3" s="103" t="s">
        <v>17</v>
      </c>
      <c r="B3" s="103"/>
      <c r="C3" s="103"/>
      <c r="D3" s="103"/>
      <c r="E3" s="103"/>
      <c r="F3" s="103"/>
    </row>
    <row r="4" spans="1:8" ht="17.399999999999999" x14ac:dyDescent="0.3">
      <c r="B4" s="24"/>
      <c r="C4" s="24"/>
      <c r="D4" s="24"/>
      <c r="E4" s="5"/>
      <c r="F4" s="5"/>
    </row>
    <row r="5" spans="1:8" ht="18" customHeight="1" x14ac:dyDescent="0.3">
      <c r="A5" s="103" t="s">
        <v>4</v>
      </c>
      <c r="B5" s="103"/>
      <c r="C5" s="103"/>
      <c r="D5" s="103"/>
      <c r="E5" s="103"/>
      <c r="F5" s="103"/>
    </row>
    <row r="6" spans="1:8" ht="17.399999999999999" x14ac:dyDescent="0.3">
      <c r="A6" s="24"/>
      <c r="B6" s="24"/>
      <c r="C6" s="24"/>
      <c r="D6" s="24"/>
      <c r="E6" s="5"/>
      <c r="F6" s="5"/>
    </row>
    <row r="7" spans="1:8" ht="15.75" customHeight="1" x14ac:dyDescent="0.3">
      <c r="A7" s="103" t="s">
        <v>46</v>
      </c>
      <c r="B7" s="103"/>
      <c r="C7" s="103"/>
      <c r="D7" s="103"/>
      <c r="E7" s="103"/>
      <c r="F7" s="103"/>
    </row>
    <row r="8" spans="1:8" ht="17.399999999999999" x14ac:dyDescent="0.3">
      <c r="A8" s="24"/>
      <c r="B8" s="24"/>
      <c r="C8" s="24"/>
      <c r="D8" s="24"/>
      <c r="E8" s="5"/>
      <c r="F8" s="5"/>
    </row>
    <row r="10" spans="1:8" ht="57.6" customHeight="1" x14ac:dyDescent="0.3">
      <c r="A10" s="20" t="s">
        <v>5</v>
      </c>
      <c r="B10" s="20" t="s">
        <v>6</v>
      </c>
      <c r="C10" s="20" t="s">
        <v>138</v>
      </c>
      <c r="D10" s="20" t="s">
        <v>3</v>
      </c>
      <c r="E10" s="20" t="s">
        <v>139</v>
      </c>
      <c r="F10" s="20" t="s">
        <v>31</v>
      </c>
      <c r="G10" s="20" t="s">
        <v>158</v>
      </c>
      <c r="H10" s="20" t="s">
        <v>159</v>
      </c>
    </row>
    <row r="11" spans="1:8" ht="57.6" customHeight="1" x14ac:dyDescent="0.3">
      <c r="A11" s="3"/>
      <c r="B11" s="3"/>
      <c r="C11" s="3"/>
      <c r="D11" s="3" t="s">
        <v>160</v>
      </c>
      <c r="E11" s="73">
        <f>SUM(E12+E31)</f>
        <v>783115</v>
      </c>
      <c r="F11" s="73">
        <f t="shared" ref="F11:H11" si="0">SUM(F12+F31)</f>
        <v>1181100</v>
      </c>
      <c r="G11" s="73">
        <f t="shared" si="0"/>
        <v>1217910</v>
      </c>
      <c r="H11" s="73">
        <f t="shared" si="0"/>
        <v>1265910</v>
      </c>
    </row>
    <row r="12" spans="1:8" ht="30" customHeight="1" x14ac:dyDescent="0.3">
      <c r="A12" s="10">
        <v>6</v>
      </c>
      <c r="B12" s="10"/>
      <c r="C12" s="10"/>
      <c r="D12" s="10" t="s">
        <v>7</v>
      </c>
      <c r="E12" s="71">
        <f>SUM(E13+E16+E18+E20+E24)</f>
        <v>780625</v>
      </c>
      <c r="F12" s="71">
        <f t="shared" ref="F12:H12" si="1">SUM(F13+F16+F18+F20+F24)</f>
        <v>1178580</v>
      </c>
      <c r="G12" s="71">
        <f t="shared" si="1"/>
        <v>1217910</v>
      </c>
      <c r="H12" s="71">
        <f t="shared" si="1"/>
        <v>1265910</v>
      </c>
    </row>
    <row r="13" spans="1:8" ht="39.6" x14ac:dyDescent="0.3">
      <c r="A13" s="10"/>
      <c r="B13" s="10">
        <v>63</v>
      </c>
      <c r="C13" s="15"/>
      <c r="D13" s="15" t="s">
        <v>25</v>
      </c>
      <c r="E13" s="71">
        <f t="shared" ref="E13:H13" si="2">SUM(E14:E15)</f>
        <v>706343</v>
      </c>
      <c r="F13" s="71">
        <f t="shared" si="2"/>
        <v>1070530</v>
      </c>
      <c r="G13" s="71">
        <f t="shared" si="2"/>
        <v>1109830</v>
      </c>
      <c r="H13" s="71">
        <f t="shared" si="2"/>
        <v>1157830</v>
      </c>
    </row>
    <row r="14" spans="1:8" ht="26.4" x14ac:dyDescent="0.3">
      <c r="A14" s="69"/>
      <c r="B14" s="11"/>
      <c r="C14" s="12" t="s">
        <v>140</v>
      </c>
      <c r="D14" s="17" t="s">
        <v>141</v>
      </c>
      <c r="E14" s="8">
        <v>706250</v>
      </c>
      <c r="F14" s="8">
        <v>1070000</v>
      </c>
      <c r="G14" s="8">
        <v>1109300</v>
      </c>
      <c r="H14" s="8">
        <v>1157300</v>
      </c>
    </row>
    <row r="15" spans="1:8" ht="26.4" x14ac:dyDescent="0.3">
      <c r="A15" s="69"/>
      <c r="B15" s="11"/>
      <c r="C15" s="12" t="s">
        <v>142</v>
      </c>
      <c r="D15" s="17" t="s">
        <v>143</v>
      </c>
      <c r="E15" s="8">
        <v>93</v>
      </c>
      <c r="F15" s="8">
        <v>530</v>
      </c>
      <c r="G15" s="8">
        <v>530</v>
      </c>
      <c r="H15" s="8">
        <v>530</v>
      </c>
    </row>
    <row r="16" spans="1:8" ht="25.2" customHeight="1" x14ac:dyDescent="0.3">
      <c r="A16" s="69"/>
      <c r="B16" s="27">
        <v>64</v>
      </c>
      <c r="C16" s="12"/>
      <c r="D16" s="17" t="s">
        <v>144</v>
      </c>
      <c r="E16" s="71">
        <f t="shared" ref="E16:H16" si="3">SUM(E17:E17)</f>
        <v>0</v>
      </c>
      <c r="F16" s="71">
        <f t="shared" si="3"/>
        <v>5</v>
      </c>
      <c r="G16" s="71">
        <f t="shared" si="3"/>
        <v>5</v>
      </c>
      <c r="H16" s="71">
        <f t="shared" si="3"/>
        <v>5</v>
      </c>
    </row>
    <row r="17" spans="1:8" ht="26.4" customHeight="1" x14ac:dyDescent="0.3">
      <c r="A17" s="69"/>
      <c r="B17" s="11"/>
      <c r="C17" s="12" t="s">
        <v>145</v>
      </c>
      <c r="D17" s="17" t="s">
        <v>146</v>
      </c>
      <c r="E17" s="8">
        <v>0</v>
      </c>
      <c r="F17" s="8">
        <v>5</v>
      </c>
      <c r="G17" s="8">
        <v>5</v>
      </c>
      <c r="H17" s="8">
        <v>5</v>
      </c>
    </row>
    <row r="18" spans="1:8" ht="25.8" customHeight="1" x14ac:dyDescent="0.3">
      <c r="A18" s="69"/>
      <c r="B18" s="27">
        <v>65</v>
      </c>
      <c r="C18" s="12"/>
      <c r="D18" s="17" t="s">
        <v>147</v>
      </c>
      <c r="E18" s="71">
        <f t="shared" ref="E18:H18" si="4">SUM(E19:E19)</f>
        <v>1062</v>
      </c>
      <c r="F18" s="71">
        <f t="shared" si="4"/>
        <v>1450</v>
      </c>
      <c r="G18" s="71">
        <f t="shared" si="4"/>
        <v>1450</v>
      </c>
      <c r="H18" s="71">
        <f t="shared" si="4"/>
        <v>1450</v>
      </c>
    </row>
    <row r="19" spans="1:8" ht="23.4" customHeight="1" x14ac:dyDescent="0.3">
      <c r="A19" s="69"/>
      <c r="B19" s="11"/>
      <c r="C19" s="12" t="s">
        <v>148</v>
      </c>
      <c r="D19" s="17" t="s">
        <v>147</v>
      </c>
      <c r="E19" s="8">
        <v>1062</v>
      </c>
      <c r="F19" s="8">
        <v>1450</v>
      </c>
      <c r="G19" s="8">
        <v>1450</v>
      </c>
      <c r="H19" s="8">
        <v>1450</v>
      </c>
    </row>
    <row r="20" spans="1:8" ht="36.6" customHeight="1" x14ac:dyDescent="0.3">
      <c r="A20" s="69"/>
      <c r="B20" s="27">
        <v>66</v>
      </c>
      <c r="C20" s="12"/>
      <c r="D20" s="17" t="s">
        <v>149</v>
      </c>
      <c r="E20" s="71">
        <f t="shared" ref="E20:H20" si="5">SUM(E21+E22+E23)</f>
        <v>820</v>
      </c>
      <c r="F20" s="71">
        <f t="shared" si="5"/>
        <v>295</v>
      </c>
      <c r="G20" s="71">
        <f t="shared" si="5"/>
        <v>325</v>
      </c>
      <c r="H20" s="71">
        <f t="shared" si="5"/>
        <v>325</v>
      </c>
    </row>
    <row r="21" spans="1:8" ht="25.2" customHeight="1" x14ac:dyDescent="0.3">
      <c r="A21" s="69"/>
      <c r="B21" s="11"/>
      <c r="C21" s="12" t="s">
        <v>148</v>
      </c>
      <c r="D21" s="17" t="s">
        <v>149</v>
      </c>
      <c r="E21" s="8">
        <v>480</v>
      </c>
      <c r="F21" s="8">
        <v>200</v>
      </c>
      <c r="G21" s="8">
        <v>200</v>
      </c>
      <c r="H21" s="8">
        <v>200</v>
      </c>
    </row>
    <row r="22" spans="1:8" ht="26.4" x14ac:dyDescent="0.3">
      <c r="A22" s="69"/>
      <c r="B22" s="11"/>
      <c r="C22" s="12" t="s">
        <v>145</v>
      </c>
      <c r="D22" s="17" t="s">
        <v>149</v>
      </c>
      <c r="E22" s="8">
        <v>310</v>
      </c>
      <c r="F22" s="8">
        <v>95</v>
      </c>
      <c r="G22" s="8">
        <v>95</v>
      </c>
      <c r="H22" s="8">
        <v>95</v>
      </c>
    </row>
    <row r="23" spans="1:8" ht="24" customHeight="1" x14ac:dyDescent="0.3">
      <c r="A23" s="69"/>
      <c r="B23" s="11"/>
      <c r="C23" s="12" t="s">
        <v>150</v>
      </c>
      <c r="D23" s="17" t="s">
        <v>151</v>
      </c>
      <c r="E23" s="8">
        <v>30</v>
      </c>
      <c r="F23" s="8">
        <v>0</v>
      </c>
      <c r="G23" s="8">
        <v>30</v>
      </c>
      <c r="H23" s="8">
        <v>30</v>
      </c>
    </row>
    <row r="24" spans="1:8" ht="40.799999999999997" customHeight="1" x14ac:dyDescent="0.3">
      <c r="A24" s="11"/>
      <c r="B24" s="27">
        <v>67</v>
      </c>
      <c r="C24" s="12"/>
      <c r="D24" s="15" t="s">
        <v>27</v>
      </c>
      <c r="E24" s="71">
        <f t="shared" ref="E24:H24" si="6">SUM(E25:E26)</f>
        <v>72400</v>
      </c>
      <c r="F24" s="71">
        <f t="shared" si="6"/>
        <v>106300</v>
      </c>
      <c r="G24" s="71">
        <f t="shared" si="6"/>
        <v>106300</v>
      </c>
      <c r="H24" s="71">
        <f t="shared" si="6"/>
        <v>106300</v>
      </c>
    </row>
    <row r="25" spans="1:8" ht="39.6" x14ac:dyDescent="0.3">
      <c r="A25" s="11"/>
      <c r="B25" s="11"/>
      <c r="C25" s="12" t="s">
        <v>152</v>
      </c>
      <c r="D25" s="15" t="s">
        <v>27</v>
      </c>
      <c r="E25" s="8">
        <v>59235</v>
      </c>
      <c r="F25" s="8">
        <v>59500</v>
      </c>
      <c r="G25" s="8">
        <v>59500</v>
      </c>
      <c r="H25" s="8">
        <v>59500</v>
      </c>
    </row>
    <row r="26" spans="1:8" ht="39.6" x14ac:dyDescent="0.3">
      <c r="A26" s="11"/>
      <c r="B26" s="11"/>
      <c r="C26" s="12" t="s">
        <v>153</v>
      </c>
      <c r="D26" s="15" t="s">
        <v>27</v>
      </c>
      <c r="E26" s="8">
        <v>13165</v>
      </c>
      <c r="F26" s="8">
        <v>46800</v>
      </c>
      <c r="G26" s="8">
        <v>46800</v>
      </c>
      <c r="H26" s="8">
        <v>46800</v>
      </c>
    </row>
    <row r="27" spans="1:8" x14ac:dyDescent="0.3">
      <c r="A27" s="13"/>
      <c r="B27" s="14"/>
      <c r="C27" s="14"/>
      <c r="D27" s="25"/>
      <c r="E27" s="8"/>
      <c r="F27" s="8"/>
      <c r="G27" s="8"/>
      <c r="H27" s="8"/>
    </row>
    <row r="28" spans="1:8" x14ac:dyDescent="0.3">
      <c r="A28" s="15"/>
      <c r="B28" s="15"/>
      <c r="C28" s="15"/>
      <c r="D28" s="26"/>
      <c r="E28" s="8"/>
      <c r="F28" s="8"/>
      <c r="G28" s="8"/>
      <c r="H28" s="8"/>
    </row>
    <row r="29" spans="1:8" x14ac:dyDescent="0.3">
      <c r="A29" s="15"/>
      <c r="B29" s="15"/>
      <c r="C29" s="15"/>
      <c r="D29" s="12"/>
      <c r="E29" s="8"/>
      <c r="F29" s="8"/>
      <c r="G29" s="8"/>
      <c r="H29" s="8"/>
    </row>
    <row r="30" spans="1:8" x14ac:dyDescent="0.3">
      <c r="A30" s="15">
        <v>9</v>
      </c>
      <c r="B30" s="15"/>
      <c r="C30" s="15"/>
      <c r="D30" s="12"/>
      <c r="E30" s="8"/>
      <c r="F30" s="8"/>
      <c r="G30" s="8"/>
      <c r="H30" s="8"/>
    </row>
    <row r="31" spans="1:8" x14ac:dyDescent="0.3">
      <c r="A31" s="15"/>
      <c r="B31" s="10">
        <v>92</v>
      </c>
      <c r="C31" s="15"/>
      <c r="D31" s="12" t="s">
        <v>78</v>
      </c>
      <c r="E31" s="71">
        <f t="shared" ref="E31:H31" si="7">SUM(E32:E34)</f>
        <v>2490</v>
      </c>
      <c r="F31" s="71">
        <f t="shared" si="7"/>
        <v>2520</v>
      </c>
      <c r="G31" s="71">
        <f t="shared" si="7"/>
        <v>0</v>
      </c>
      <c r="H31" s="71">
        <f t="shared" si="7"/>
        <v>0</v>
      </c>
    </row>
    <row r="32" spans="1:8" x14ac:dyDescent="0.3">
      <c r="A32" s="15"/>
      <c r="B32" s="15"/>
      <c r="C32" s="15" t="s">
        <v>145</v>
      </c>
      <c r="D32" s="12"/>
      <c r="E32" s="8">
        <v>300</v>
      </c>
      <c r="F32" s="8">
        <v>330</v>
      </c>
      <c r="G32" s="8">
        <v>0</v>
      </c>
      <c r="H32" s="8">
        <v>0</v>
      </c>
    </row>
    <row r="33" spans="1:9" x14ac:dyDescent="0.3">
      <c r="A33" s="15"/>
      <c r="B33" s="15"/>
      <c r="C33" s="15" t="s">
        <v>148</v>
      </c>
      <c r="D33" s="12"/>
      <c r="E33" s="8">
        <v>1500</v>
      </c>
      <c r="F33" s="8">
        <v>1500</v>
      </c>
      <c r="G33" s="8">
        <v>0</v>
      </c>
      <c r="H33" s="8">
        <v>0</v>
      </c>
    </row>
    <row r="34" spans="1:9" x14ac:dyDescent="0.3">
      <c r="A34" s="15"/>
      <c r="B34" s="15"/>
      <c r="C34" s="12" t="s">
        <v>150</v>
      </c>
      <c r="D34" s="12"/>
      <c r="E34" s="8">
        <v>690</v>
      </c>
      <c r="F34" s="8">
        <v>690</v>
      </c>
      <c r="G34" s="8">
        <v>0</v>
      </c>
      <c r="H34" s="8">
        <v>0</v>
      </c>
    </row>
    <row r="35" spans="1:9" x14ac:dyDescent="0.3">
      <c r="A35" s="82"/>
      <c r="B35" s="82"/>
      <c r="C35" s="83"/>
      <c r="D35" s="83"/>
      <c r="E35" s="64"/>
      <c r="F35" s="64"/>
      <c r="G35" s="64"/>
      <c r="H35" s="64"/>
    </row>
    <row r="36" spans="1:9" x14ac:dyDescent="0.3">
      <c r="A36" s="82"/>
      <c r="B36" s="82"/>
      <c r="C36" s="83"/>
      <c r="D36" s="83"/>
      <c r="E36" s="64"/>
      <c r="F36" s="64"/>
      <c r="G36" s="64"/>
      <c r="H36" s="64"/>
    </row>
    <row r="37" spans="1:9" x14ac:dyDescent="0.3">
      <c r="A37" s="82"/>
      <c r="B37" s="82"/>
      <c r="C37" s="83"/>
      <c r="D37" s="83"/>
      <c r="E37" s="64"/>
      <c r="F37" s="64"/>
      <c r="G37" s="64"/>
      <c r="H37" s="64"/>
    </row>
    <row r="38" spans="1:9" ht="162.6" customHeight="1" x14ac:dyDescent="0.3"/>
    <row r="39" spans="1:9" ht="15.6" x14ac:dyDescent="0.3">
      <c r="A39" s="103" t="s">
        <v>154</v>
      </c>
      <c r="B39" s="122"/>
      <c r="C39" s="122"/>
      <c r="D39" s="122"/>
      <c r="E39" s="122"/>
      <c r="F39" s="122"/>
      <c r="G39" s="122"/>
      <c r="H39" s="122"/>
      <c r="I39" s="122"/>
    </row>
    <row r="40" spans="1:9" ht="17.399999999999999" x14ac:dyDescent="0.3">
      <c r="A40" s="24"/>
      <c r="B40" s="24"/>
      <c r="C40" s="24"/>
      <c r="D40" s="24"/>
      <c r="E40" s="24"/>
      <c r="F40" s="24"/>
      <c r="G40" s="24"/>
      <c r="H40" s="5"/>
      <c r="I40" s="5"/>
    </row>
    <row r="41" spans="1:9" ht="39.6" x14ac:dyDescent="0.3">
      <c r="A41" s="20" t="s">
        <v>5</v>
      </c>
      <c r="B41" s="20" t="s">
        <v>6</v>
      </c>
      <c r="C41" s="20" t="s">
        <v>138</v>
      </c>
      <c r="D41" s="20" t="s">
        <v>8</v>
      </c>
      <c r="E41" s="20" t="s">
        <v>139</v>
      </c>
      <c r="F41" s="20" t="s">
        <v>31</v>
      </c>
      <c r="G41" s="20" t="s">
        <v>158</v>
      </c>
      <c r="H41" s="20" t="s">
        <v>159</v>
      </c>
    </row>
    <row r="42" spans="1:9" ht="28.2" customHeight="1" x14ac:dyDescent="0.3">
      <c r="A42" s="20" t="s">
        <v>155</v>
      </c>
      <c r="B42" s="20"/>
      <c r="C42" s="20"/>
      <c r="D42" s="20"/>
      <c r="E42" s="70">
        <f t="shared" ref="E42:H42" si="8">SUM(E43+E67)</f>
        <v>783115</v>
      </c>
      <c r="F42" s="70">
        <f t="shared" si="8"/>
        <v>1181100</v>
      </c>
      <c r="G42" s="70">
        <f t="shared" si="8"/>
        <v>1217910</v>
      </c>
      <c r="H42" s="70">
        <f t="shared" si="8"/>
        <v>1265910</v>
      </c>
    </row>
    <row r="43" spans="1:9" x14ac:dyDescent="0.3">
      <c r="A43" s="10">
        <v>3</v>
      </c>
      <c r="B43" s="10"/>
      <c r="C43" s="10"/>
      <c r="D43" s="10" t="s">
        <v>9</v>
      </c>
      <c r="E43" s="71">
        <f t="shared" ref="E43:H43" si="9">SUM(E44+E47+E58+E62)</f>
        <v>767820</v>
      </c>
      <c r="F43" s="71">
        <f t="shared" si="9"/>
        <v>1165717</v>
      </c>
      <c r="G43" s="71">
        <f t="shared" si="9"/>
        <v>1202527</v>
      </c>
      <c r="H43" s="71">
        <f t="shared" si="9"/>
        <v>1250527</v>
      </c>
    </row>
    <row r="44" spans="1:9" x14ac:dyDescent="0.3">
      <c r="A44" s="10"/>
      <c r="B44" s="10">
        <v>31</v>
      </c>
      <c r="C44" s="15"/>
      <c r="D44" s="15" t="s">
        <v>10</v>
      </c>
      <c r="E44" s="71">
        <f t="shared" ref="E44:H44" si="10">SUM(E45:E46)</f>
        <v>670540</v>
      </c>
      <c r="F44" s="71">
        <f t="shared" si="10"/>
        <v>984680</v>
      </c>
      <c r="G44" s="71">
        <f t="shared" si="10"/>
        <v>1026710</v>
      </c>
      <c r="H44" s="71">
        <f t="shared" si="10"/>
        <v>1074710</v>
      </c>
    </row>
    <row r="45" spans="1:9" x14ac:dyDescent="0.3">
      <c r="A45" s="10"/>
      <c r="B45" s="15"/>
      <c r="C45" s="15" t="s">
        <v>153</v>
      </c>
      <c r="D45" s="15" t="s">
        <v>156</v>
      </c>
      <c r="E45" s="8">
        <v>9240</v>
      </c>
      <c r="F45" s="8">
        <v>32610</v>
      </c>
      <c r="G45" s="8">
        <v>32610</v>
      </c>
      <c r="H45" s="8">
        <v>32610</v>
      </c>
    </row>
    <row r="46" spans="1:9" x14ac:dyDescent="0.3">
      <c r="A46" s="11"/>
      <c r="B46" s="11"/>
      <c r="C46" s="12" t="s">
        <v>140</v>
      </c>
      <c r="D46" s="12" t="s">
        <v>157</v>
      </c>
      <c r="E46" s="8">
        <v>661300</v>
      </c>
      <c r="F46" s="8">
        <v>952070</v>
      </c>
      <c r="G46" s="8">
        <v>994100</v>
      </c>
      <c r="H46" s="8">
        <v>1042100</v>
      </c>
    </row>
    <row r="47" spans="1:9" x14ac:dyDescent="0.3">
      <c r="A47" s="11"/>
      <c r="B47" s="27">
        <v>32</v>
      </c>
      <c r="C47" s="12"/>
      <c r="D47" s="11" t="s">
        <v>19</v>
      </c>
      <c r="E47" s="71">
        <f t="shared" ref="E47:H47" si="11">SUM(E48:E57)</f>
        <v>83721</v>
      </c>
      <c r="F47" s="71">
        <f t="shared" si="11"/>
        <v>168600</v>
      </c>
      <c r="G47" s="71">
        <f t="shared" si="11"/>
        <v>164510</v>
      </c>
      <c r="H47" s="71">
        <f t="shared" si="11"/>
        <v>164510</v>
      </c>
    </row>
    <row r="48" spans="1:9" x14ac:dyDescent="0.3">
      <c r="A48" s="11"/>
      <c r="B48" s="11"/>
      <c r="C48" s="12" t="s">
        <v>152</v>
      </c>
      <c r="D48" s="11"/>
      <c r="E48" s="8">
        <v>55836</v>
      </c>
      <c r="F48" s="8">
        <v>56000</v>
      </c>
      <c r="G48" s="8">
        <v>56000</v>
      </c>
      <c r="H48" s="8">
        <v>56000</v>
      </c>
    </row>
    <row r="49" spans="1:8" x14ac:dyDescent="0.3">
      <c r="A49" s="11"/>
      <c r="B49" s="11"/>
      <c r="C49" s="12" t="s">
        <v>153</v>
      </c>
      <c r="D49" s="11"/>
      <c r="E49" s="8">
        <v>3285</v>
      </c>
      <c r="F49" s="8">
        <v>13550</v>
      </c>
      <c r="G49" s="8">
        <v>13550</v>
      </c>
      <c r="H49" s="8">
        <v>13550</v>
      </c>
    </row>
    <row r="50" spans="1:8" x14ac:dyDescent="0.3">
      <c r="A50" s="11"/>
      <c r="B50" s="11"/>
      <c r="C50" s="12" t="s">
        <v>145</v>
      </c>
      <c r="D50" s="11"/>
      <c r="E50" s="8">
        <v>300</v>
      </c>
      <c r="F50" s="8">
        <v>80</v>
      </c>
      <c r="G50" s="8">
        <v>80</v>
      </c>
      <c r="H50" s="8">
        <v>80</v>
      </c>
    </row>
    <row r="51" spans="1:8" x14ac:dyDescent="0.3">
      <c r="A51" s="11"/>
      <c r="B51" s="11"/>
      <c r="C51" s="12" t="s">
        <v>148</v>
      </c>
      <c r="D51" s="11"/>
      <c r="E51" s="8">
        <v>1542</v>
      </c>
      <c r="F51" s="8">
        <v>1650</v>
      </c>
      <c r="G51" s="8">
        <v>1650</v>
      </c>
      <c r="H51" s="8">
        <v>1650</v>
      </c>
    </row>
    <row r="52" spans="1:8" x14ac:dyDescent="0.3">
      <c r="A52" s="11"/>
      <c r="B52" s="11"/>
      <c r="C52" s="12" t="s">
        <v>142</v>
      </c>
      <c r="D52" s="11"/>
      <c r="E52" s="8">
        <v>93</v>
      </c>
      <c r="F52" s="8">
        <v>530</v>
      </c>
      <c r="G52" s="8">
        <v>530</v>
      </c>
      <c r="H52" s="8">
        <v>530</v>
      </c>
    </row>
    <row r="53" spans="1:8" x14ac:dyDescent="0.3">
      <c r="A53" s="11"/>
      <c r="B53" s="11"/>
      <c r="C53" s="12" t="s">
        <v>140</v>
      </c>
      <c r="D53" s="11"/>
      <c r="E53" s="8">
        <v>20175</v>
      </c>
      <c r="F53" s="8">
        <v>94300</v>
      </c>
      <c r="G53" s="8">
        <v>92700</v>
      </c>
      <c r="H53" s="8">
        <v>92700</v>
      </c>
    </row>
    <row r="54" spans="1:8" x14ac:dyDescent="0.3">
      <c r="A54" s="11"/>
      <c r="B54" s="11"/>
      <c r="C54" s="12" t="s">
        <v>150</v>
      </c>
      <c r="D54" s="11"/>
      <c r="E54" s="8">
        <v>0</v>
      </c>
      <c r="F54" s="8">
        <v>0</v>
      </c>
      <c r="G54" s="8">
        <v>0</v>
      </c>
      <c r="H54" s="8">
        <v>0</v>
      </c>
    </row>
    <row r="55" spans="1:8" x14ac:dyDescent="0.3">
      <c r="A55" s="11"/>
      <c r="B55" s="78" t="s">
        <v>161</v>
      </c>
      <c r="C55" s="79" t="s">
        <v>145</v>
      </c>
      <c r="D55" s="74"/>
      <c r="E55" s="76">
        <v>300</v>
      </c>
      <c r="F55" s="76">
        <v>330</v>
      </c>
      <c r="G55" s="76">
        <v>0</v>
      </c>
      <c r="H55" s="76">
        <v>0</v>
      </c>
    </row>
    <row r="56" spans="1:8" ht="26.4" x14ac:dyDescent="0.3">
      <c r="A56" s="11"/>
      <c r="B56" s="80" t="s">
        <v>162</v>
      </c>
      <c r="C56" s="79" t="s">
        <v>148</v>
      </c>
      <c r="D56" s="74"/>
      <c r="E56" s="76">
        <v>1500</v>
      </c>
      <c r="F56" s="76">
        <v>1500</v>
      </c>
      <c r="G56" s="76">
        <v>0</v>
      </c>
      <c r="H56" s="76">
        <v>0</v>
      </c>
    </row>
    <row r="57" spans="1:8" x14ac:dyDescent="0.3">
      <c r="A57" s="11"/>
      <c r="B57" s="78" t="s">
        <v>163</v>
      </c>
      <c r="C57" s="79" t="s">
        <v>150</v>
      </c>
      <c r="D57" s="75"/>
      <c r="E57" s="76">
        <v>690</v>
      </c>
      <c r="F57" s="76">
        <v>660</v>
      </c>
      <c r="G57" s="76">
        <v>0</v>
      </c>
      <c r="H57" s="76">
        <v>0</v>
      </c>
    </row>
    <row r="58" spans="1:8" x14ac:dyDescent="0.3">
      <c r="A58" s="11"/>
      <c r="B58" s="27">
        <v>34</v>
      </c>
      <c r="C58" s="12"/>
      <c r="D58" s="12"/>
      <c r="E58" s="71">
        <f t="shared" ref="E58:H58" si="12">SUM(E59:E61)</f>
        <v>2609</v>
      </c>
      <c r="F58" s="71">
        <f t="shared" si="12"/>
        <v>1437</v>
      </c>
      <c r="G58" s="71">
        <f t="shared" si="12"/>
        <v>307</v>
      </c>
      <c r="H58" s="71">
        <f t="shared" si="12"/>
        <v>307</v>
      </c>
    </row>
    <row r="59" spans="1:8" x14ac:dyDescent="0.3">
      <c r="A59" s="11"/>
      <c r="B59" s="11"/>
      <c r="C59" s="12" t="s">
        <v>152</v>
      </c>
      <c r="D59" s="12"/>
      <c r="E59" s="8">
        <v>199</v>
      </c>
      <c r="F59" s="8">
        <v>300</v>
      </c>
      <c r="G59" s="8">
        <v>300</v>
      </c>
      <c r="H59" s="8">
        <v>300</v>
      </c>
    </row>
    <row r="60" spans="1:8" x14ac:dyDescent="0.3">
      <c r="A60" s="11"/>
      <c r="B60" s="11"/>
      <c r="C60" s="12" t="s">
        <v>145</v>
      </c>
      <c r="D60" s="12"/>
      <c r="E60" s="8"/>
      <c r="F60" s="8">
        <v>7</v>
      </c>
      <c r="G60" s="8">
        <v>7</v>
      </c>
      <c r="H60" s="8">
        <v>7</v>
      </c>
    </row>
    <row r="61" spans="1:8" x14ac:dyDescent="0.3">
      <c r="A61" s="11"/>
      <c r="B61" s="11"/>
      <c r="C61" s="12" t="s">
        <v>140</v>
      </c>
      <c r="D61" s="12"/>
      <c r="E61" s="8">
        <v>2410</v>
      </c>
      <c r="F61" s="8">
        <v>1130</v>
      </c>
      <c r="G61" s="8">
        <v>0</v>
      </c>
      <c r="H61" s="8">
        <v>0</v>
      </c>
    </row>
    <row r="62" spans="1:8" x14ac:dyDescent="0.3">
      <c r="A62" s="11"/>
      <c r="B62" s="27">
        <v>37</v>
      </c>
      <c r="C62" s="12"/>
      <c r="D62" s="12"/>
      <c r="E62" s="71">
        <f t="shared" ref="E62:H62" si="13">SUM(E63:E64)</f>
        <v>10950</v>
      </c>
      <c r="F62" s="71">
        <f t="shared" si="13"/>
        <v>11000</v>
      </c>
      <c r="G62" s="71">
        <f t="shared" si="13"/>
        <v>11000</v>
      </c>
      <c r="H62" s="71">
        <f t="shared" si="13"/>
        <v>11000</v>
      </c>
    </row>
    <row r="63" spans="1:8" x14ac:dyDescent="0.3">
      <c r="A63" s="11"/>
      <c r="B63" s="11"/>
      <c r="C63" s="12" t="s">
        <v>153</v>
      </c>
      <c r="D63" s="12"/>
      <c r="E63" s="8"/>
      <c r="F63" s="8"/>
      <c r="G63" s="8"/>
      <c r="H63" s="8"/>
    </row>
    <row r="64" spans="1:8" x14ac:dyDescent="0.3">
      <c r="A64" s="11"/>
      <c r="B64" s="11"/>
      <c r="C64" s="12" t="s">
        <v>140</v>
      </c>
      <c r="D64" s="12"/>
      <c r="E64" s="8">
        <v>10950</v>
      </c>
      <c r="F64" s="8">
        <v>11000</v>
      </c>
      <c r="G64" s="8">
        <v>11000</v>
      </c>
      <c r="H64" s="8">
        <v>11000</v>
      </c>
    </row>
    <row r="65" spans="1:8" x14ac:dyDescent="0.3">
      <c r="A65" s="11"/>
      <c r="B65" s="11"/>
      <c r="C65" s="12"/>
      <c r="D65" s="12"/>
      <c r="E65" s="8"/>
      <c r="F65" s="8"/>
      <c r="G65" s="8"/>
      <c r="H65" s="8"/>
    </row>
    <row r="66" spans="1:8" x14ac:dyDescent="0.3">
      <c r="A66" s="11"/>
      <c r="B66" s="27" t="s">
        <v>26</v>
      </c>
      <c r="C66" s="12"/>
      <c r="D66" s="12"/>
      <c r="E66" s="8"/>
      <c r="F66" s="8"/>
      <c r="G66" s="8"/>
      <c r="H66" s="8"/>
    </row>
    <row r="67" spans="1:8" ht="26.4" x14ac:dyDescent="0.3">
      <c r="A67" s="13">
        <v>4</v>
      </c>
      <c r="B67" s="14"/>
      <c r="C67" s="14"/>
      <c r="D67" s="25" t="s">
        <v>11</v>
      </c>
      <c r="E67" s="71">
        <f t="shared" ref="E67:H67" si="14">SUM(E68)</f>
        <v>15295</v>
      </c>
      <c r="F67" s="71">
        <f t="shared" si="14"/>
        <v>15383</v>
      </c>
      <c r="G67" s="71">
        <f t="shared" si="14"/>
        <v>15383</v>
      </c>
      <c r="H67" s="71">
        <f t="shared" si="14"/>
        <v>15383</v>
      </c>
    </row>
    <row r="68" spans="1:8" ht="39.6" x14ac:dyDescent="0.3">
      <c r="A68" s="15"/>
      <c r="B68" s="10">
        <v>42</v>
      </c>
      <c r="C68" s="15"/>
      <c r="D68" s="26" t="s">
        <v>28</v>
      </c>
      <c r="E68" s="71">
        <f t="shared" ref="E68:H68" si="15">SUM(E69:E74)</f>
        <v>15295</v>
      </c>
      <c r="F68" s="71">
        <f t="shared" si="15"/>
        <v>15383</v>
      </c>
      <c r="G68" s="71">
        <f t="shared" si="15"/>
        <v>15383</v>
      </c>
      <c r="H68" s="71">
        <f t="shared" si="15"/>
        <v>15383</v>
      </c>
    </row>
    <row r="69" spans="1:8" x14ac:dyDescent="0.3">
      <c r="A69" s="15"/>
      <c r="B69" s="15"/>
      <c r="C69" s="15" t="s">
        <v>152</v>
      </c>
      <c r="D69" s="12"/>
      <c r="E69" s="8">
        <v>3200</v>
      </c>
      <c r="F69" s="8">
        <v>3200</v>
      </c>
      <c r="G69" s="8">
        <v>3200</v>
      </c>
      <c r="H69" s="8">
        <v>3200</v>
      </c>
    </row>
    <row r="70" spans="1:8" x14ac:dyDescent="0.3">
      <c r="A70" s="15"/>
      <c r="B70" s="15"/>
      <c r="C70" s="15" t="s">
        <v>153</v>
      </c>
      <c r="D70" s="12"/>
      <c r="E70" s="8">
        <v>640</v>
      </c>
      <c r="F70" s="8">
        <v>640</v>
      </c>
      <c r="G70" s="8">
        <v>640</v>
      </c>
      <c r="H70" s="8">
        <v>640</v>
      </c>
    </row>
    <row r="71" spans="1:8" x14ac:dyDescent="0.3">
      <c r="A71" s="15"/>
      <c r="B71" s="15"/>
      <c r="C71" s="15" t="s">
        <v>140</v>
      </c>
      <c r="D71" s="12"/>
      <c r="E71" s="8">
        <v>11415</v>
      </c>
      <c r="F71" s="8">
        <v>11500</v>
      </c>
      <c r="G71" s="8">
        <v>11500</v>
      </c>
      <c r="H71" s="8">
        <v>11500</v>
      </c>
    </row>
    <row r="72" spans="1:8" x14ac:dyDescent="0.3">
      <c r="A72" s="15"/>
      <c r="B72" s="15"/>
      <c r="C72" s="15" t="s">
        <v>145</v>
      </c>
      <c r="D72" s="12"/>
      <c r="E72" s="8">
        <v>10</v>
      </c>
      <c r="F72" s="8">
        <v>13</v>
      </c>
      <c r="G72" s="8">
        <v>13</v>
      </c>
      <c r="H72" s="8">
        <v>13</v>
      </c>
    </row>
    <row r="73" spans="1:8" x14ac:dyDescent="0.3">
      <c r="A73" s="15"/>
      <c r="B73" s="15"/>
      <c r="C73" s="15" t="s">
        <v>150</v>
      </c>
      <c r="D73" s="12"/>
      <c r="E73" s="8">
        <v>30</v>
      </c>
      <c r="F73" s="8">
        <v>0</v>
      </c>
      <c r="G73" s="8">
        <v>30</v>
      </c>
      <c r="H73" s="8">
        <v>30</v>
      </c>
    </row>
    <row r="74" spans="1:8" x14ac:dyDescent="0.3">
      <c r="A74" s="77"/>
      <c r="B74" s="81" t="s">
        <v>163</v>
      </c>
      <c r="C74" s="79" t="s">
        <v>150</v>
      </c>
      <c r="D74" s="75"/>
      <c r="E74" s="76">
        <v>0</v>
      </c>
      <c r="F74" s="76">
        <v>30</v>
      </c>
      <c r="G74" s="76">
        <v>0</v>
      </c>
      <c r="H74" s="76">
        <v>0</v>
      </c>
    </row>
    <row r="75" spans="1:8" x14ac:dyDescent="0.3">
      <c r="A75" s="72"/>
      <c r="B75" s="72"/>
      <c r="C75" s="72"/>
      <c r="D75" s="72"/>
      <c r="E75" s="72"/>
      <c r="F75" s="72"/>
      <c r="G75" s="72"/>
      <c r="H75" s="72"/>
    </row>
  </sheetData>
  <mergeCells count="5">
    <mergeCell ref="A39:I39"/>
    <mergeCell ref="A1:F1"/>
    <mergeCell ref="A3:F3"/>
    <mergeCell ref="A5:F5"/>
    <mergeCell ref="A7:F7"/>
  </mergeCells>
  <pageMargins left="0.7" right="0.7" top="0.75" bottom="0.75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E14" sqref="E14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103" t="s">
        <v>30</v>
      </c>
      <c r="B1" s="103"/>
      <c r="C1" s="103"/>
      <c r="D1" s="103"/>
      <c r="E1" s="103"/>
      <c r="F1" s="103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103" t="s">
        <v>17</v>
      </c>
      <c r="B3" s="103"/>
      <c r="C3" s="103"/>
      <c r="D3" s="103"/>
      <c r="E3" s="116"/>
      <c r="F3" s="116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103" t="s">
        <v>4</v>
      </c>
      <c r="B5" s="104"/>
      <c r="C5" s="104"/>
      <c r="D5" s="104"/>
      <c r="E5" s="104"/>
      <c r="F5" s="104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103" t="s">
        <v>12</v>
      </c>
      <c r="B7" s="122"/>
      <c r="C7" s="122"/>
      <c r="D7" s="122"/>
      <c r="E7" s="122"/>
      <c r="F7" s="122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0" t="s">
        <v>47</v>
      </c>
      <c r="B9" s="20" t="s">
        <v>33</v>
      </c>
      <c r="C9" s="20" t="s">
        <v>31</v>
      </c>
      <c r="D9" s="20" t="s">
        <v>24</v>
      </c>
      <c r="E9" s="20" t="s">
        <v>32</v>
      </c>
    </row>
    <row r="10" spans="1:6" ht="15.75" customHeight="1" x14ac:dyDescent="0.3">
      <c r="A10" s="10" t="s">
        <v>13</v>
      </c>
      <c r="B10" s="8">
        <v>783115</v>
      </c>
      <c r="C10" s="8">
        <v>1181100</v>
      </c>
      <c r="D10" s="8">
        <v>1217910</v>
      </c>
      <c r="E10" s="8">
        <v>1265910</v>
      </c>
    </row>
    <row r="11" spans="1:6" ht="15.75" customHeight="1" x14ac:dyDescent="0.3">
      <c r="A11" s="10" t="s">
        <v>164</v>
      </c>
      <c r="B11" s="8">
        <v>783115</v>
      </c>
      <c r="C11" s="8">
        <v>1181100</v>
      </c>
      <c r="D11" s="8">
        <v>1217910</v>
      </c>
      <c r="E11" s="8">
        <v>1265910</v>
      </c>
    </row>
    <row r="12" spans="1:6" x14ac:dyDescent="0.3">
      <c r="A12" s="17" t="s">
        <v>165</v>
      </c>
      <c r="B12" s="8">
        <v>783115</v>
      </c>
      <c r="C12" s="8">
        <v>1181100</v>
      </c>
      <c r="D12" s="8">
        <v>1217910</v>
      </c>
      <c r="E12" s="8">
        <v>1265910</v>
      </c>
    </row>
    <row r="13" spans="1:6" x14ac:dyDescent="0.3">
      <c r="A13" s="16" t="s">
        <v>166</v>
      </c>
      <c r="B13" s="8">
        <v>783115</v>
      </c>
      <c r="C13" s="8">
        <v>1181100</v>
      </c>
      <c r="D13" s="8">
        <v>1217910</v>
      </c>
      <c r="E13" s="8">
        <v>1265910</v>
      </c>
    </row>
    <row r="14" spans="1:6" x14ac:dyDescent="0.3">
      <c r="A14" s="10"/>
      <c r="B14" s="8"/>
      <c r="C14" s="8"/>
      <c r="D14" s="8"/>
      <c r="E14" s="9"/>
    </row>
    <row r="15" spans="1:6" x14ac:dyDescent="0.3">
      <c r="A15" s="18"/>
      <c r="B15" s="8"/>
      <c r="C15" s="8"/>
      <c r="D15" s="8"/>
      <c r="E15" s="9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7" sqref="D7:D1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03" t="s">
        <v>30</v>
      </c>
      <c r="B1" s="103"/>
      <c r="C1" s="103"/>
      <c r="D1" s="103"/>
      <c r="E1" s="103"/>
      <c r="F1" s="103"/>
      <c r="G1" s="103"/>
      <c r="H1" s="103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03" t="s">
        <v>17</v>
      </c>
      <c r="B3" s="103"/>
      <c r="C3" s="103"/>
      <c r="D3" s="103"/>
      <c r="E3" s="103"/>
      <c r="F3" s="103"/>
      <c r="G3" s="103"/>
      <c r="H3" s="103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03" t="s">
        <v>52</v>
      </c>
      <c r="B5" s="103"/>
      <c r="C5" s="103"/>
      <c r="D5" s="103"/>
      <c r="E5" s="103"/>
      <c r="F5" s="103"/>
      <c r="G5" s="103"/>
      <c r="H5" s="103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20" t="s">
        <v>5</v>
      </c>
      <c r="B7" s="19" t="s">
        <v>6</v>
      </c>
      <c r="C7" s="19" t="s">
        <v>29</v>
      </c>
      <c r="D7" s="20" t="s">
        <v>33</v>
      </c>
      <c r="E7" s="20" t="s">
        <v>31</v>
      </c>
      <c r="F7" s="20" t="s">
        <v>24</v>
      </c>
      <c r="G7" s="20" t="s">
        <v>32</v>
      </c>
    </row>
    <row r="8" spans="1:8" x14ac:dyDescent="0.3">
      <c r="A8" s="37"/>
      <c r="B8" s="38"/>
      <c r="C8" s="36" t="s">
        <v>54</v>
      </c>
      <c r="D8" s="37"/>
      <c r="E8" s="37"/>
      <c r="F8" s="37"/>
      <c r="G8" s="37"/>
    </row>
    <row r="9" spans="1:8" ht="26.4" x14ac:dyDescent="0.3">
      <c r="A9" s="10">
        <v>8</v>
      </c>
      <c r="B9" s="10"/>
      <c r="C9" s="10" t="s">
        <v>14</v>
      </c>
      <c r="D9" s="8"/>
      <c r="E9" s="8"/>
      <c r="F9" s="8"/>
      <c r="G9" s="8"/>
    </row>
    <row r="10" spans="1:8" x14ac:dyDescent="0.3">
      <c r="A10" s="10"/>
      <c r="B10" s="15">
        <v>84</v>
      </c>
      <c r="C10" s="15" t="s">
        <v>20</v>
      </c>
      <c r="D10" s="8"/>
      <c r="E10" s="8"/>
      <c r="F10" s="8"/>
      <c r="G10" s="8"/>
    </row>
    <row r="11" spans="1:8" x14ac:dyDescent="0.3">
      <c r="A11" s="10"/>
      <c r="B11" s="15"/>
      <c r="C11" s="39"/>
      <c r="D11" s="8"/>
      <c r="E11" s="8"/>
      <c r="F11" s="8"/>
      <c r="G11" s="8"/>
    </row>
    <row r="12" spans="1:8" x14ac:dyDescent="0.3">
      <c r="A12" s="10"/>
      <c r="B12" s="15"/>
      <c r="C12" s="36" t="s">
        <v>57</v>
      </c>
      <c r="D12" s="8"/>
      <c r="E12" s="8"/>
      <c r="F12" s="8"/>
      <c r="G12" s="8"/>
    </row>
    <row r="13" spans="1:8" ht="26.4" x14ac:dyDescent="0.3">
      <c r="A13" s="13">
        <v>5</v>
      </c>
      <c r="B13" s="14"/>
      <c r="C13" s="25" t="s">
        <v>15</v>
      </c>
      <c r="D13" s="8"/>
      <c r="E13" s="8"/>
      <c r="F13" s="8"/>
      <c r="G13" s="8"/>
    </row>
    <row r="14" spans="1:8" ht="26.4" x14ac:dyDescent="0.3">
      <c r="A14" s="15"/>
      <c r="B14" s="15">
        <v>54</v>
      </c>
      <c r="C14" s="26" t="s">
        <v>21</v>
      </c>
      <c r="D14" s="8"/>
      <c r="E14" s="8"/>
      <c r="F14" s="8"/>
      <c r="G14" s="9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7" sqref="B7:B16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103" t="s">
        <v>30</v>
      </c>
      <c r="B1" s="103"/>
      <c r="C1" s="103"/>
      <c r="D1" s="103"/>
      <c r="E1" s="103"/>
      <c r="F1" s="103"/>
    </row>
    <row r="2" spans="1:6" ht="18" customHeight="1" x14ac:dyDescent="0.3">
      <c r="A2" s="24"/>
      <c r="B2" s="24"/>
      <c r="C2" s="24"/>
      <c r="D2" s="24"/>
      <c r="E2" s="24"/>
      <c r="F2" s="24"/>
    </row>
    <row r="3" spans="1:6" ht="15.75" customHeight="1" x14ac:dyDescent="0.3">
      <c r="A3" s="103" t="s">
        <v>17</v>
      </c>
      <c r="B3" s="103"/>
      <c r="C3" s="103"/>
      <c r="D3" s="103"/>
      <c r="E3" s="103"/>
      <c r="F3" s="103"/>
    </row>
    <row r="4" spans="1:6" ht="17.399999999999999" x14ac:dyDescent="0.3">
      <c r="A4" s="24"/>
      <c r="B4" s="24"/>
      <c r="C4" s="24"/>
      <c r="D4" s="24"/>
      <c r="E4" s="5"/>
      <c r="F4" s="5"/>
    </row>
    <row r="5" spans="1:6" ht="18" customHeight="1" x14ac:dyDescent="0.3">
      <c r="A5" s="103" t="s">
        <v>53</v>
      </c>
      <c r="B5" s="103"/>
      <c r="C5" s="103"/>
      <c r="D5" s="103"/>
      <c r="E5" s="103"/>
      <c r="F5" s="103"/>
    </row>
    <row r="6" spans="1:6" ht="17.399999999999999" x14ac:dyDescent="0.3">
      <c r="A6" s="24"/>
      <c r="B6" s="24"/>
      <c r="C6" s="24"/>
      <c r="D6" s="24"/>
      <c r="E6" s="5"/>
      <c r="F6" s="5"/>
    </row>
    <row r="7" spans="1:6" ht="26.4" x14ac:dyDescent="0.3">
      <c r="A7" s="19" t="s">
        <v>47</v>
      </c>
      <c r="B7" s="20" t="s">
        <v>33</v>
      </c>
      <c r="C7" s="20" t="s">
        <v>31</v>
      </c>
      <c r="D7" s="20" t="s">
        <v>24</v>
      </c>
      <c r="E7" s="20" t="s">
        <v>32</v>
      </c>
    </row>
    <row r="8" spans="1:6" x14ac:dyDescent="0.3">
      <c r="A8" s="10" t="s">
        <v>54</v>
      </c>
      <c r="B8" s="8"/>
      <c r="C8" s="8"/>
      <c r="D8" s="8"/>
      <c r="E8" s="8"/>
    </row>
    <row r="9" spans="1:6" ht="26.4" x14ac:dyDescent="0.3">
      <c r="A9" s="10" t="s">
        <v>55</v>
      </c>
      <c r="B9" s="8"/>
      <c r="C9" s="8"/>
      <c r="D9" s="8"/>
      <c r="E9" s="8"/>
    </row>
    <row r="10" spans="1:6" ht="26.4" x14ac:dyDescent="0.3">
      <c r="A10" s="17" t="s">
        <v>56</v>
      </c>
      <c r="B10" s="8"/>
      <c r="C10" s="8"/>
      <c r="D10" s="8"/>
      <c r="E10" s="8"/>
    </row>
    <row r="11" spans="1:6" x14ac:dyDescent="0.3">
      <c r="A11" s="17"/>
      <c r="B11" s="8"/>
      <c r="C11" s="8"/>
      <c r="D11" s="8"/>
      <c r="E11" s="8"/>
    </row>
    <row r="12" spans="1:6" x14ac:dyDescent="0.3">
      <c r="A12" s="10" t="s">
        <v>57</v>
      </c>
      <c r="B12" s="8"/>
      <c r="C12" s="8"/>
      <c r="D12" s="8"/>
      <c r="E12" s="8"/>
    </row>
    <row r="13" spans="1:6" x14ac:dyDescent="0.3">
      <c r="A13" s="25" t="s">
        <v>48</v>
      </c>
      <c r="B13" s="8"/>
      <c r="C13" s="8"/>
      <c r="D13" s="8"/>
      <c r="E13" s="8"/>
    </row>
    <row r="14" spans="1:6" x14ac:dyDescent="0.3">
      <c r="A14" s="12" t="s">
        <v>49</v>
      </c>
      <c r="B14" s="8"/>
      <c r="C14" s="8"/>
      <c r="D14" s="8"/>
      <c r="E14" s="9"/>
    </row>
    <row r="15" spans="1:6" x14ac:dyDescent="0.3">
      <c r="A15" s="25" t="s">
        <v>50</v>
      </c>
      <c r="B15" s="8"/>
      <c r="C15" s="8"/>
      <c r="D15" s="8"/>
      <c r="E15" s="9"/>
    </row>
    <row r="16" spans="1:6" x14ac:dyDescent="0.3">
      <c r="A16" s="12" t="s">
        <v>51</v>
      </c>
      <c r="B16" s="8"/>
      <c r="C16" s="8"/>
      <c r="D16" s="8"/>
      <c r="E16" s="9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tabSelected="1" zoomScale="130" zoomScaleNormal="130" workbookViewId="0">
      <selection sqref="A1:J1"/>
    </sheetView>
  </sheetViews>
  <sheetFormatPr defaultRowHeight="14.4" x14ac:dyDescent="0.3"/>
  <cols>
    <col min="1" max="1" width="21.88671875" customWidth="1"/>
    <col min="2" max="2" width="35.33203125" customWidth="1"/>
    <col min="3" max="3" width="23.44140625" customWidth="1"/>
    <col min="4" max="4" width="22" customWidth="1"/>
    <col min="5" max="5" width="20.21875" customWidth="1"/>
    <col min="6" max="6" width="30.6640625" customWidth="1"/>
    <col min="7" max="8" width="0.33203125" customWidth="1"/>
    <col min="9" max="10" width="25.33203125" customWidth="1"/>
  </cols>
  <sheetData>
    <row r="1" spans="1:11" ht="42" customHeight="1" x14ac:dyDescent="0.3">
      <c r="A1" s="123" t="s">
        <v>30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ht="17.399999999999999" x14ac:dyDescent="0.3">
      <c r="A2" s="4"/>
      <c r="B2" s="4"/>
      <c r="C2" s="4"/>
      <c r="D2" s="24"/>
      <c r="E2" s="4"/>
      <c r="F2" s="4"/>
      <c r="G2" s="4"/>
      <c r="H2" s="4"/>
      <c r="I2" s="5"/>
      <c r="J2" s="5"/>
    </row>
    <row r="3" spans="1:11" ht="18" customHeight="1" x14ac:dyDescent="0.3">
      <c r="A3" s="123" t="s">
        <v>16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1" ht="16.2" customHeight="1" x14ac:dyDescent="0.3">
      <c r="A4" s="4"/>
      <c r="B4" s="4"/>
      <c r="C4" s="4"/>
      <c r="D4" s="24"/>
      <c r="E4" s="4"/>
      <c r="F4" s="4"/>
      <c r="G4" s="4"/>
      <c r="H4" s="4"/>
      <c r="I4" s="5"/>
      <c r="J4" s="5"/>
    </row>
    <row r="5" spans="1:11" hidden="1" x14ac:dyDescent="0.3">
      <c r="A5" s="60"/>
      <c r="B5" s="61"/>
      <c r="C5" s="61"/>
      <c r="D5" s="61"/>
      <c r="E5" s="60"/>
      <c r="F5" s="60"/>
      <c r="G5" s="60"/>
      <c r="H5" s="60"/>
      <c r="I5" s="60"/>
      <c r="J5" s="60"/>
      <c r="K5" s="62"/>
    </row>
    <row r="6" spans="1:11" ht="14.4" hidden="1" customHeight="1" x14ac:dyDescent="0.3">
      <c r="A6" s="63"/>
      <c r="B6" s="63"/>
      <c r="C6" s="63"/>
      <c r="D6" s="63"/>
      <c r="E6" s="63"/>
      <c r="F6" s="64"/>
      <c r="G6" s="64"/>
      <c r="H6" s="64"/>
      <c r="I6" s="64"/>
      <c r="J6" s="64"/>
      <c r="K6" s="62"/>
    </row>
    <row r="7" spans="1:11" ht="14.4" hidden="1" customHeight="1" x14ac:dyDescent="0.3">
      <c r="A7" s="63"/>
      <c r="B7" s="63"/>
      <c r="C7" s="63"/>
      <c r="D7" s="63"/>
      <c r="E7" s="63"/>
      <c r="F7" s="64"/>
      <c r="G7" s="64"/>
      <c r="H7" s="64"/>
      <c r="I7" s="64"/>
      <c r="J7" s="64"/>
      <c r="K7" s="62"/>
    </row>
    <row r="8" spans="1:11" ht="14.4" hidden="1" customHeight="1" x14ac:dyDescent="0.3">
      <c r="A8" s="65"/>
      <c r="B8" s="65"/>
      <c r="C8" s="65"/>
      <c r="D8" s="65"/>
      <c r="E8" s="65"/>
      <c r="F8" s="64"/>
      <c r="G8" s="64"/>
      <c r="H8" s="64"/>
      <c r="I8" s="64"/>
      <c r="J8" s="66"/>
      <c r="K8" s="62"/>
    </row>
    <row r="9" spans="1:11" hidden="1" x14ac:dyDescent="0.3">
      <c r="A9" s="67"/>
      <c r="B9" s="67"/>
      <c r="C9" s="67"/>
      <c r="D9" s="67"/>
      <c r="E9" s="67"/>
      <c r="F9" s="64"/>
      <c r="G9" s="64"/>
      <c r="H9" s="64"/>
      <c r="I9" s="64"/>
      <c r="J9" s="66"/>
      <c r="K9" s="62"/>
    </row>
    <row r="10" spans="1:11" hidden="1" x14ac:dyDescent="0.3">
      <c r="A10" s="68"/>
      <c r="B10" s="68"/>
      <c r="C10" s="68"/>
      <c r="D10" s="68"/>
      <c r="E10" s="67"/>
      <c r="F10" s="64"/>
      <c r="G10" s="64"/>
      <c r="H10" s="64"/>
      <c r="I10" s="64"/>
      <c r="J10" s="66"/>
      <c r="K10" s="62"/>
    </row>
    <row r="11" spans="1:11" hidden="1" x14ac:dyDescent="0.3">
      <c r="A11" s="68"/>
      <c r="B11" s="68"/>
      <c r="C11" s="68"/>
      <c r="D11" s="68"/>
      <c r="E11" s="67"/>
      <c r="F11" s="64"/>
      <c r="G11" s="64"/>
      <c r="H11" s="64"/>
      <c r="I11" s="64"/>
      <c r="J11" s="66"/>
      <c r="K11" s="62"/>
    </row>
    <row r="12" spans="1:11" ht="14.4" hidden="1" customHeight="1" x14ac:dyDescent="0.3">
      <c r="A12" s="63"/>
      <c r="B12" s="63"/>
      <c r="C12" s="63"/>
      <c r="D12" s="63"/>
      <c r="E12" s="63"/>
      <c r="F12" s="64"/>
      <c r="G12" s="64"/>
      <c r="H12" s="64"/>
      <c r="I12" s="64"/>
      <c r="J12" s="64"/>
      <c r="K12" s="62"/>
    </row>
    <row r="13" spans="1:11" ht="13.8" hidden="1" customHeight="1" x14ac:dyDescent="0.3">
      <c r="A13" s="63"/>
      <c r="B13" s="63"/>
      <c r="C13" s="63"/>
      <c r="D13" s="63"/>
      <c r="E13" s="63"/>
      <c r="F13" s="64"/>
      <c r="G13" s="64"/>
      <c r="H13" s="64"/>
      <c r="I13" s="64"/>
      <c r="J13" s="64"/>
      <c r="K13" s="62"/>
    </row>
    <row r="14" spans="1:11" ht="15" hidden="1" customHeight="1" x14ac:dyDescent="0.3">
      <c r="A14" s="65"/>
      <c r="B14" s="65"/>
      <c r="C14" s="65"/>
      <c r="D14" s="65"/>
      <c r="E14" s="65"/>
      <c r="F14" s="64"/>
      <c r="G14" s="64"/>
      <c r="H14" s="64"/>
      <c r="I14" s="64"/>
      <c r="J14" s="66"/>
      <c r="K14" s="62"/>
    </row>
    <row r="15" spans="1:11" hidden="1" x14ac:dyDescent="0.3">
      <c r="A15" s="67"/>
      <c r="B15" s="67"/>
      <c r="C15" s="67"/>
      <c r="D15" s="67"/>
      <c r="E15" s="67"/>
      <c r="F15" s="64"/>
      <c r="G15" s="64"/>
      <c r="H15" s="64"/>
      <c r="I15" s="64"/>
      <c r="J15" s="66"/>
      <c r="K15" s="62"/>
    </row>
    <row r="16" spans="1:11" hidden="1" x14ac:dyDescent="0.3">
      <c r="A16" s="68"/>
      <c r="B16" s="68"/>
      <c r="C16" s="68"/>
      <c r="D16" s="68"/>
      <c r="E16" s="67"/>
      <c r="F16" s="64"/>
      <c r="G16" s="64"/>
      <c r="H16" s="64"/>
      <c r="I16" s="64"/>
      <c r="J16" s="66"/>
      <c r="K16" s="62"/>
    </row>
    <row r="17" spans="1:11" ht="15" hidden="1" customHeight="1" x14ac:dyDescent="0.3">
      <c r="A17" s="65"/>
      <c r="B17" s="65"/>
      <c r="C17" s="65"/>
      <c r="D17" s="65"/>
      <c r="E17" s="65"/>
      <c r="F17" s="64"/>
      <c r="G17" s="64"/>
      <c r="H17" s="64"/>
      <c r="I17" s="64"/>
      <c r="J17" s="66"/>
      <c r="K17" s="62"/>
    </row>
    <row r="18" spans="1:11" hidden="1" x14ac:dyDescent="0.3">
      <c r="A18" s="67"/>
      <c r="B18" s="67"/>
      <c r="C18" s="67"/>
      <c r="D18" s="67"/>
      <c r="E18" s="67"/>
      <c r="F18" s="64"/>
      <c r="G18" s="64"/>
      <c r="H18" s="64"/>
      <c r="I18" s="64"/>
      <c r="J18" s="66"/>
      <c r="K18" s="62"/>
    </row>
    <row r="19" spans="1:11" hidden="1" x14ac:dyDescent="0.3">
      <c r="A19" s="68"/>
      <c r="B19" s="68"/>
      <c r="C19" s="68"/>
      <c r="D19" s="68"/>
      <c r="E19" s="67"/>
      <c r="F19" s="64"/>
      <c r="G19" s="64"/>
      <c r="H19" s="64"/>
      <c r="I19" s="64"/>
      <c r="J19" s="66"/>
      <c r="K19" s="62"/>
    </row>
    <row r="20" spans="1:11" hidden="1" x14ac:dyDescent="0.3"/>
    <row r="23" spans="1:11" ht="15.6" x14ac:dyDescent="0.3">
      <c r="A23" s="84" t="s">
        <v>18</v>
      </c>
      <c r="B23" s="84" t="s">
        <v>29</v>
      </c>
      <c r="C23" s="84" t="s">
        <v>66</v>
      </c>
      <c r="D23" s="84" t="s">
        <v>104</v>
      </c>
      <c r="E23" s="84" t="s">
        <v>67</v>
      </c>
      <c r="F23" s="84" t="s">
        <v>105</v>
      </c>
    </row>
    <row r="24" spans="1:11" ht="31.2" x14ac:dyDescent="0.3">
      <c r="A24" s="84" t="s">
        <v>106</v>
      </c>
      <c r="B24" s="84" t="s">
        <v>107</v>
      </c>
      <c r="C24" s="85">
        <f>SUM(C26+C30+C34+C60+C65+C68+C71+C74+C77+C80+C84+C89+C94+C99+C104+C110+C125)</f>
        <v>783115</v>
      </c>
      <c r="D24" s="85">
        <f>SUM(D25+D33+D109+D124)</f>
        <v>1181100</v>
      </c>
      <c r="E24" s="85">
        <f>SUM(E26+E30+E34+E60+E65+E68+E71+E74+E77+E80+E84+E89+E94+E99+E104+E110+E125)</f>
        <v>1217910</v>
      </c>
      <c r="F24" s="85">
        <f>SUM(F26+F30+F34+F60+F65+F68+F71+F74+F77+F80+F84+F89+F94+F99+F104+F110+F125)</f>
        <v>1265910</v>
      </c>
    </row>
    <row r="25" spans="1:11" ht="31.2" x14ac:dyDescent="0.3">
      <c r="A25" s="86" t="s">
        <v>108</v>
      </c>
      <c r="B25" s="86" t="s">
        <v>68</v>
      </c>
      <c r="C25" s="87">
        <f>SUM(C26+C30)</f>
        <v>59235</v>
      </c>
      <c r="D25" s="87">
        <f t="shared" ref="D25:F25" si="0">SUM(D26+D30)</f>
        <v>59500</v>
      </c>
      <c r="E25" s="87">
        <f t="shared" si="0"/>
        <v>59500</v>
      </c>
      <c r="F25" s="87">
        <f t="shared" si="0"/>
        <v>59500</v>
      </c>
    </row>
    <row r="26" spans="1:11" ht="31.2" x14ac:dyDescent="0.3">
      <c r="A26" s="84" t="s">
        <v>109</v>
      </c>
      <c r="B26" s="84" t="s">
        <v>69</v>
      </c>
      <c r="C26" s="85">
        <f>SUM(C27)</f>
        <v>56035</v>
      </c>
      <c r="D26" s="85">
        <f t="shared" ref="D26:F26" si="1">SUM(D27)</f>
        <v>56300</v>
      </c>
      <c r="E26" s="85">
        <f t="shared" si="1"/>
        <v>56300</v>
      </c>
      <c r="F26" s="85">
        <f t="shared" si="1"/>
        <v>56300</v>
      </c>
    </row>
    <row r="27" spans="1:11" ht="31.2" x14ac:dyDescent="0.3">
      <c r="A27" s="88" t="s">
        <v>70</v>
      </c>
      <c r="B27" s="88" t="s">
        <v>71</v>
      </c>
      <c r="C27" s="89">
        <f>SUM(C28:C29)</f>
        <v>56035</v>
      </c>
      <c r="D27" s="89">
        <f t="shared" ref="D27:F27" si="2">SUM(D28:D29)</f>
        <v>56300</v>
      </c>
      <c r="E27" s="89">
        <f t="shared" si="2"/>
        <v>56300</v>
      </c>
      <c r="F27" s="89">
        <f t="shared" si="2"/>
        <v>56300</v>
      </c>
    </row>
    <row r="28" spans="1:11" ht="15.6" x14ac:dyDescent="0.3">
      <c r="A28" s="84">
        <v>32</v>
      </c>
      <c r="B28" s="84" t="s">
        <v>19</v>
      </c>
      <c r="C28" s="85">
        <v>55836</v>
      </c>
      <c r="D28" s="85">
        <v>56000</v>
      </c>
      <c r="E28" s="85">
        <v>56000</v>
      </c>
      <c r="F28" s="85">
        <v>56000</v>
      </c>
    </row>
    <row r="29" spans="1:11" ht="15.6" x14ac:dyDescent="0.3">
      <c r="A29" s="84">
        <v>34</v>
      </c>
      <c r="B29" s="84" t="s">
        <v>72</v>
      </c>
      <c r="C29" s="84">
        <v>199</v>
      </c>
      <c r="D29" s="84">
        <v>300</v>
      </c>
      <c r="E29" s="84">
        <v>300</v>
      </c>
      <c r="F29" s="84">
        <v>300</v>
      </c>
    </row>
    <row r="30" spans="1:11" ht="46.8" x14ac:dyDescent="0.3">
      <c r="A30" s="84" t="s">
        <v>110</v>
      </c>
      <c r="B30" s="84" t="s">
        <v>73</v>
      </c>
      <c r="C30" s="85">
        <f>SUM(C32)</f>
        <v>3200</v>
      </c>
      <c r="D30" s="85">
        <f t="shared" ref="D30:F30" si="3">SUM(D32)</f>
        <v>3200</v>
      </c>
      <c r="E30" s="85">
        <f t="shared" si="3"/>
        <v>3200</v>
      </c>
      <c r="F30" s="85">
        <f t="shared" si="3"/>
        <v>3200</v>
      </c>
    </row>
    <row r="31" spans="1:11" ht="31.2" x14ac:dyDescent="0.3">
      <c r="A31" s="88" t="s">
        <v>70</v>
      </c>
      <c r="B31" s="88" t="s">
        <v>71</v>
      </c>
      <c r="C31" s="89">
        <v>3200</v>
      </c>
      <c r="D31" s="89">
        <v>3200</v>
      </c>
      <c r="E31" s="89">
        <v>3200</v>
      </c>
      <c r="F31" s="89">
        <v>3200</v>
      </c>
    </row>
    <row r="32" spans="1:11" ht="31.2" x14ac:dyDescent="0.3">
      <c r="A32" s="84">
        <v>42</v>
      </c>
      <c r="B32" s="84" t="s">
        <v>28</v>
      </c>
      <c r="C32" s="85">
        <v>3200</v>
      </c>
      <c r="D32" s="85">
        <v>3200</v>
      </c>
      <c r="E32" s="85">
        <v>3200</v>
      </c>
      <c r="F32" s="85">
        <v>3200</v>
      </c>
    </row>
    <row r="33" spans="1:6" ht="31.2" x14ac:dyDescent="0.3">
      <c r="A33" s="86" t="s">
        <v>111</v>
      </c>
      <c r="B33" s="86" t="s">
        <v>74</v>
      </c>
      <c r="C33" s="87">
        <f>SUM(C34+C60+C65+C68+C71+C74+C77+C80+C84+C89+C94+C99+C104)</f>
        <v>38860</v>
      </c>
      <c r="D33" s="87">
        <f>SUM(D34+D60+D65+D68+D71+D74+D77+D80+D84+D89+D94+D99+D104)</f>
        <v>148930</v>
      </c>
      <c r="E33" s="87">
        <f t="shared" ref="E33:F33" si="4">SUM(E34+E60+E65+E68+E71+E74+E77+E80+E84+E89+E94+E99+E104)</f>
        <v>146440</v>
      </c>
      <c r="F33" s="87">
        <f t="shared" si="4"/>
        <v>146440</v>
      </c>
    </row>
    <row r="34" spans="1:6" ht="31.2" x14ac:dyDescent="0.3">
      <c r="A34" s="84" t="s">
        <v>112</v>
      </c>
      <c r="B34" s="84" t="s">
        <v>79</v>
      </c>
      <c r="C34" s="85">
        <f>SUM(C35+C38+C42+C47+C52+C56)</f>
        <v>3527</v>
      </c>
      <c r="D34" s="85">
        <f t="shared" ref="D34:F34" si="5">SUM(D35+D38+D42+D47+D52+D56)</f>
        <v>4370</v>
      </c>
      <c r="E34" s="85">
        <f t="shared" si="5"/>
        <v>1881</v>
      </c>
      <c r="F34" s="85">
        <f t="shared" si="5"/>
        <v>1881</v>
      </c>
    </row>
    <row r="35" spans="1:6" ht="31.2" x14ac:dyDescent="0.3">
      <c r="A35" s="90" t="s">
        <v>75</v>
      </c>
      <c r="B35" s="90" t="s">
        <v>80</v>
      </c>
      <c r="C35" s="90">
        <v>664</v>
      </c>
      <c r="D35" s="90">
        <v>664</v>
      </c>
      <c r="E35" s="90">
        <v>664</v>
      </c>
      <c r="F35" s="90">
        <v>664</v>
      </c>
    </row>
    <row r="36" spans="1:6" ht="15.6" x14ac:dyDescent="0.3">
      <c r="A36" s="84">
        <v>32</v>
      </c>
      <c r="B36" s="84" t="s">
        <v>19</v>
      </c>
      <c r="C36" s="84">
        <v>664</v>
      </c>
      <c r="D36" s="84">
        <v>664</v>
      </c>
      <c r="E36" s="84">
        <v>664</v>
      </c>
      <c r="F36" s="84">
        <v>664</v>
      </c>
    </row>
    <row r="37" spans="1:6" ht="31.2" x14ac:dyDescent="0.3">
      <c r="A37" s="84">
        <v>42</v>
      </c>
      <c r="B37" s="84" t="s">
        <v>28</v>
      </c>
      <c r="C37" s="84"/>
      <c r="D37" s="84"/>
      <c r="E37" s="84"/>
      <c r="F37" s="84"/>
    </row>
    <row r="38" spans="1:6" ht="15.6" x14ac:dyDescent="0.3">
      <c r="A38" s="91" t="s">
        <v>81</v>
      </c>
      <c r="B38" s="91" t="s">
        <v>82</v>
      </c>
      <c r="C38" s="91">
        <v>600</v>
      </c>
      <c r="D38" s="91">
        <v>417</v>
      </c>
      <c r="E38" s="91">
        <v>87</v>
      </c>
      <c r="F38" s="91">
        <v>87</v>
      </c>
    </row>
    <row r="39" spans="1:6" ht="15.6" x14ac:dyDescent="0.3">
      <c r="A39" s="84">
        <v>32</v>
      </c>
      <c r="B39" s="84" t="s">
        <v>19</v>
      </c>
      <c r="C39" s="84">
        <v>300</v>
      </c>
      <c r="D39" s="84">
        <v>417</v>
      </c>
      <c r="E39" s="84">
        <v>87</v>
      </c>
      <c r="F39" s="84">
        <v>87</v>
      </c>
    </row>
    <row r="40" spans="1:6" ht="31.2" x14ac:dyDescent="0.3">
      <c r="A40" s="84">
        <v>42</v>
      </c>
      <c r="B40" s="84" t="s">
        <v>28</v>
      </c>
      <c r="C40" s="84"/>
      <c r="D40" s="84"/>
      <c r="E40" s="84"/>
      <c r="F40" s="84"/>
    </row>
    <row r="41" spans="1:6" ht="15.6" x14ac:dyDescent="0.3">
      <c r="A41" s="84">
        <v>92</v>
      </c>
      <c r="B41" s="84" t="s">
        <v>78</v>
      </c>
      <c r="C41" s="84">
        <v>300</v>
      </c>
      <c r="D41" s="84">
        <v>330</v>
      </c>
      <c r="E41" s="84">
        <v>0</v>
      </c>
      <c r="F41" s="84">
        <v>0</v>
      </c>
    </row>
    <row r="42" spans="1:6" ht="15.6" x14ac:dyDescent="0.3">
      <c r="A42" s="92" t="s">
        <v>77</v>
      </c>
      <c r="B42" s="92" t="s">
        <v>83</v>
      </c>
      <c r="C42" s="93">
        <v>1480</v>
      </c>
      <c r="D42" s="93">
        <v>2099</v>
      </c>
      <c r="E42" s="92">
        <v>600</v>
      </c>
      <c r="F42" s="92">
        <v>600</v>
      </c>
    </row>
    <row r="43" spans="1:6" ht="15.6" x14ac:dyDescent="0.3">
      <c r="A43" s="84">
        <v>31</v>
      </c>
      <c r="B43" s="84" t="s">
        <v>10</v>
      </c>
      <c r="C43" s="84"/>
      <c r="D43" s="84"/>
      <c r="E43" s="84"/>
      <c r="F43" s="84"/>
    </row>
    <row r="44" spans="1:6" ht="15.6" x14ac:dyDescent="0.3">
      <c r="A44" s="84">
        <v>32</v>
      </c>
      <c r="B44" s="84" t="s">
        <v>19</v>
      </c>
      <c r="C44" s="84">
        <v>1480</v>
      </c>
      <c r="D44" s="84">
        <v>2099</v>
      </c>
      <c r="E44" s="84">
        <v>600</v>
      </c>
      <c r="F44" s="84">
        <v>600</v>
      </c>
    </row>
    <row r="45" spans="1:6" ht="31.2" x14ac:dyDescent="0.3">
      <c r="A45" s="84">
        <v>42</v>
      </c>
      <c r="B45" s="84" t="s">
        <v>28</v>
      </c>
      <c r="C45" s="84"/>
      <c r="D45" s="84"/>
      <c r="E45" s="84"/>
      <c r="F45" s="84"/>
    </row>
    <row r="46" spans="1:6" ht="15.6" x14ac:dyDescent="0.3">
      <c r="A46" s="84">
        <v>92</v>
      </c>
      <c r="B46" s="84" t="s">
        <v>78</v>
      </c>
      <c r="C46" s="85">
        <v>1500</v>
      </c>
      <c r="D46" s="85">
        <v>1500</v>
      </c>
      <c r="E46" s="84">
        <v>0</v>
      </c>
      <c r="F46" s="84">
        <v>0</v>
      </c>
    </row>
    <row r="47" spans="1:6" ht="31.2" x14ac:dyDescent="0.3">
      <c r="A47" s="94" t="s">
        <v>84</v>
      </c>
      <c r="B47" s="94" t="s">
        <v>85</v>
      </c>
      <c r="C47" s="94">
        <v>0</v>
      </c>
      <c r="D47" s="94"/>
      <c r="E47" s="94">
        <v>0</v>
      </c>
      <c r="F47" s="94">
        <v>0</v>
      </c>
    </row>
    <row r="48" spans="1:6" ht="15.6" x14ac:dyDescent="0.3">
      <c r="A48" s="84">
        <v>31</v>
      </c>
      <c r="B48" s="84" t="s">
        <v>10</v>
      </c>
      <c r="C48" s="84"/>
      <c r="D48" s="84"/>
      <c r="E48" s="84"/>
      <c r="F48" s="84"/>
    </row>
    <row r="49" spans="1:6" ht="15.6" x14ac:dyDescent="0.3">
      <c r="A49" s="84">
        <v>32</v>
      </c>
      <c r="B49" s="84" t="s">
        <v>19</v>
      </c>
      <c r="C49" s="84"/>
      <c r="D49" s="84"/>
      <c r="E49" s="84"/>
      <c r="F49" s="84"/>
    </row>
    <row r="50" spans="1:6" ht="31.2" x14ac:dyDescent="0.3">
      <c r="A50" s="84">
        <v>42</v>
      </c>
      <c r="B50" s="84" t="s">
        <v>28</v>
      </c>
      <c r="C50" s="84"/>
      <c r="D50" s="84"/>
      <c r="E50" s="84"/>
      <c r="F50" s="84"/>
    </row>
    <row r="51" spans="1:6" ht="15.6" x14ac:dyDescent="0.3">
      <c r="A51" s="84">
        <v>92</v>
      </c>
      <c r="B51" s="84" t="s">
        <v>78</v>
      </c>
      <c r="C51" s="84"/>
      <c r="D51" s="84"/>
      <c r="E51" s="84"/>
      <c r="F51" s="84"/>
    </row>
    <row r="52" spans="1:6" ht="31.2" x14ac:dyDescent="0.3">
      <c r="A52" s="95" t="s">
        <v>86</v>
      </c>
      <c r="B52" s="95" t="s">
        <v>87</v>
      </c>
      <c r="C52" s="95">
        <v>93</v>
      </c>
      <c r="D52" s="95">
        <v>530</v>
      </c>
      <c r="E52" s="95">
        <v>530</v>
      </c>
      <c r="F52" s="95">
        <v>530</v>
      </c>
    </row>
    <row r="53" spans="1:6" ht="15.6" x14ac:dyDescent="0.3">
      <c r="A53" s="84">
        <v>31</v>
      </c>
      <c r="B53" s="84" t="s">
        <v>10</v>
      </c>
      <c r="C53" s="84"/>
      <c r="D53" s="84">
        <v>0</v>
      </c>
      <c r="E53" s="84">
        <v>0</v>
      </c>
      <c r="F53" s="84">
        <v>0</v>
      </c>
    </row>
    <row r="54" spans="1:6" ht="15.6" x14ac:dyDescent="0.3">
      <c r="A54" s="84">
        <v>32</v>
      </c>
      <c r="B54" s="84" t="s">
        <v>19</v>
      </c>
      <c r="C54" s="84">
        <v>93</v>
      </c>
      <c r="D54" s="84">
        <v>530</v>
      </c>
      <c r="E54" s="84">
        <v>530</v>
      </c>
      <c r="F54" s="84">
        <v>530</v>
      </c>
    </row>
    <row r="55" spans="1:6" ht="15.6" x14ac:dyDescent="0.3">
      <c r="A55" s="84">
        <v>92</v>
      </c>
      <c r="B55" s="84" t="s">
        <v>78</v>
      </c>
      <c r="C55" s="84"/>
      <c r="D55" s="84"/>
      <c r="E55" s="84"/>
      <c r="F55" s="84"/>
    </row>
    <row r="56" spans="1:6" ht="15.6" x14ac:dyDescent="0.3">
      <c r="A56" s="96" t="s">
        <v>88</v>
      </c>
      <c r="B56" s="96" t="s">
        <v>89</v>
      </c>
      <c r="C56" s="96">
        <v>690</v>
      </c>
      <c r="D56" s="96">
        <v>660</v>
      </c>
      <c r="E56" s="96">
        <v>0</v>
      </c>
      <c r="F56" s="96">
        <v>0</v>
      </c>
    </row>
    <row r="57" spans="1:6" ht="15.6" x14ac:dyDescent="0.3">
      <c r="A57" s="84">
        <v>32</v>
      </c>
      <c r="B57" s="84" t="s">
        <v>19</v>
      </c>
      <c r="C57" s="84"/>
      <c r="D57" s="84">
        <v>660</v>
      </c>
      <c r="E57" s="84">
        <v>0</v>
      </c>
      <c r="F57" s="84">
        <v>0</v>
      </c>
    </row>
    <row r="58" spans="1:6" ht="31.2" x14ac:dyDescent="0.3">
      <c r="A58" s="84">
        <v>42</v>
      </c>
      <c r="B58" s="84" t="s">
        <v>28</v>
      </c>
      <c r="C58" s="84"/>
      <c r="D58" s="84">
        <v>0</v>
      </c>
      <c r="E58" s="84">
        <v>0</v>
      </c>
      <c r="F58" s="84">
        <v>0</v>
      </c>
    </row>
    <row r="59" spans="1:6" ht="15.6" x14ac:dyDescent="0.3">
      <c r="A59" s="84">
        <v>92</v>
      </c>
      <c r="B59" s="84" t="s">
        <v>78</v>
      </c>
      <c r="C59" s="84">
        <v>690</v>
      </c>
      <c r="D59" s="84">
        <v>690</v>
      </c>
      <c r="E59" s="84">
        <v>0</v>
      </c>
      <c r="F59" s="84">
        <v>0</v>
      </c>
    </row>
    <row r="60" spans="1:6" ht="31.2" x14ac:dyDescent="0.3">
      <c r="A60" s="84" t="s">
        <v>135</v>
      </c>
      <c r="B60" s="84" t="s">
        <v>91</v>
      </c>
      <c r="C60" s="85">
        <v>21900</v>
      </c>
      <c r="D60" s="85">
        <v>22000</v>
      </c>
      <c r="E60" s="85">
        <v>22000</v>
      </c>
      <c r="F60" s="85">
        <v>22000</v>
      </c>
    </row>
    <row r="61" spans="1:6" ht="31.2" x14ac:dyDescent="0.3">
      <c r="A61" s="94" t="s">
        <v>84</v>
      </c>
      <c r="B61" s="94" t="s">
        <v>85</v>
      </c>
      <c r="C61" s="97">
        <v>21900</v>
      </c>
      <c r="D61" s="97">
        <v>22000</v>
      </c>
      <c r="E61" s="97">
        <v>22000</v>
      </c>
      <c r="F61" s="97">
        <v>22000</v>
      </c>
    </row>
    <row r="62" spans="1:6" ht="15.6" x14ac:dyDescent="0.3">
      <c r="A62" s="84">
        <v>32</v>
      </c>
      <c r="B62" s="84" t="s">
        <v>19</v>
      </c>
      <c r="C62" s="84"/>
      <c r="D62" s="84"/>
      <c r="E62" s="84"/>
      <c r="F62" s="84"/>
    </row>
    <row r="63" spans="1:6" ht="46.8" x14ac:dyDescent="0.3">
      <c r="A63" s="84">
        <v>37</v>
      </c>
      <c r="B63" s="84" t="s">
        <v>92</v>
      </c>
      <c r="C63" s="85">
        <v>10950</v>
      </c>
      <c r="D63" s="85">
        <v>11000</v>
      </c>
      <c r="E63" s="85">
        <v>11000</v>
      </c>
      <c r="F63" s="85">
        <v>11000</v>
      </c>
    </row>
    <row r="64" spans="1:6" ht="31.2" x14ac:dyDescent="0.3">
      <c r="A64" s="84">
        <v>42</v>
      </c>
      <c r="B64" s="84" t="s">
        <v>28</v>
      </c>
      <c r="C64" s="85">
        <v>10950</v>
      </c>
      <c r="D64" s="85">
        <v>11000</v>
      </c>
      <c r="E64" s="85">
        <v>11000</v>
      </c>
      <c r="F64" s="85">
        <v>11000</v>
      </c>
    </row>
    <row r="65" spans="1:6" ht="31.2" x14ac:dyDescent="0.3">
      <c r="A65" s="84" t="s">
        <v>114</v>
      </c>
      <c r="B65" s="84" t="s">
        <v>94</v>
      </c>
      <c r="C65" s="84">
        <v>400</v>
      </c>
      <c r="D65" s="84">
        <v>400</v>
      </c>
      <c r="E65" s="84">
        <v>400</v>
      </c>
      <c r="F65" s="84">
        <v>400</v>
      </c>
    </row>
    <row r="66" spans="1:6" ht="15.6" x14ac:dyDescent="0.3">
      <c r="A66" s="90" t="s">
        <v>75</v>
      </c>
      <c r="B66" s="90" t="s">
        <v>90</v>
      </c>
      <c r="C66" s="90">
        <v>400</v>
      </c>
      <c r="D66" s="90">
        <v>400</v>
      </c>
      <c r="E66" s="90">
        <v>400</v>
      </c>
      <c r="F66" s="90">
        <v>400</v>
      </c>
    </row>
    <row r="67" spans="1:6" ht="15.6" x14ac:dyDescent="0.3">
      <c r="A67" s="84">
        <v>32</v>
      </c>
      <c r="B67" s="84" t="s">
        <v>19</v>
      </c>
      <c r="C67" s="84">
        <v>400</v>
      </c>
      <c r="D67" s="84">
        <v>400</v>
      </c>
      <c r="E67" s="84">
        <v>400</v>
      </c>
      <c r="F67" s="84">
        <v>400</v>
      </c>
    </row>
    <row r="68" spans="1:6" ht="31.2" x14ac:dyDescent="0.3">
      <c r="A68" s="84" t="s">
        <v>113</v>
      </c>
      <c r="B68" s="84" t="s">
        <v>95</v>
      </c>
      <c r="C68" s="84">
        <v>400</v>
      </c>
      <c r="D68" s="84">
        <v>400</v>
      </c>
      <c r="E68" s="84">
        <v>400</v>
      </c>
      <c r="F68" s="84">
        <v>400</v>
      </c>
    </row>
    <row r="69" spans="1:6" ht="15.6" x14ac:dyDescent="0.3">
      <c r="A69" s="90" t="s">
        <v>75</v>
      </c>
      <c r="B69" s="90" t="s">
        <v>76</v>
      </c>
      <c r="C69" s="90">
        <v>400</v>
      </c>
      <c r="D69" s="90">
        <v>400</v>
      </c>
      <c r="E69" s="90">
        <v>400</v>
      </c>
      <c r="F69" s="90">
        <v>400</v>
      </c>
    </row>
    <row r="70" spans="1:6" ht="15.6" x14ac:dyDescent="0.3">
      <c r="A70" s="84">
        <v>32</v>
      </c>
      <c r="B70" s="84" t="s">
        <v>19</v>
      </c>
      <c r="C70" s="84">
        <v>400</v>
      </c>
      <c r="D70" s="84">
        <v>400</v>
      </c>
      <c r="E70" s="84">
        <v>400</v>
      </c>
      <c r="F70" s="84">
        <v>400</v>
      </c>
    </row>
    <row r="71" spans="1:6" ht="31.2" x14ac:dyDescent="0.3">
      <c r="A71" s="84" t="s">
        <v>115</v>
      </c>
      <c r="B71" s="84" t="s">
        <v>116</v>
      </c>
      <c r="C71" s="84">
        <v>0</v>
      </c>
      <c r="D71" s="84">
        <v>400</v>
      </c>
      <c r="E71" s="84">
        <v>400</v>
      </c>
      <c r="F71" s="84">
        <v>400</v>
      </c>
    </row>
    <row r="72" spans="1:6" ht="15.6" x14ac:dyDescent="0.3">
      <c r="A72" s="90" t="s">
        <v>75</v>
      </c>
      <c r="B72" s="90" t="s">
        <v>96</v>
      </c>
      <c r="C72" s="90"/>
      <c r="D72" s="90">
        <v>400</v>
      </c>
      <c r="E72" s="90">
        <v>400</v>
      </c>
      <c r="F72" s="90">
        <v>400</v>
      </c>
    </row>
    <row r="73" spans="1:6" ht="15.6" x14ac:dyDescent="0.3">
      <c r="A73" s="84">
        <v>32</v>
      </c>
      <c r="B73" s="84" t="s">
        <v>19</v>
      </c>
      <c r="C73" s="84"/>
      <c r="D73" s="84">
        <v>400</v>
      </c>
      <c r="E73" s="84">
        <v>400</v>
      </c>
      <c r="F73" s="84">
        <v>400</v>
      </c>
    </row>
    <row r="74" spans="1:6" ht="31.2" x14ac:dyDescent="0.3">
      <c r="A74" s="84" t="s">
        <v>117</v>
      </c>
      <c r="B74" s="84" t="s">
        <v>118</v>
      </c>
      <c r="C74" s="84">
        <v>0</v>
      </c>
      <c r="D74" s="84">
        <v>156</v>
      </c>
      <c r="E74" s="84">
        <v>156</v>
      </c>
      <c r="F74" s="84">
        <v>156</v>
      </c>
    </row>
    <row r="75" spans="1:6" ht="15.6" x14ac:dyDescent="0.3">
      <c r="A75" s="90" t="s">
        <v>75</v>
      </c>
      <c r="B75" s="90" t="s">
        <v>96</v>
      </c>
      <c r="C75" s="90"/>
      <c r="D75" s="90">
        <v>156</v>
      </c>
      <c r="E75" s="90">
        <v>156</v>
      </c>
      <c r="F75" s="90">
        <v>156</v>
      </c>
    </row>
    <row r="76" spans="1:6" ht="15.6" x14ac:dyDescent="0.3">
      <c r="A76" s="84">
        <v>32</v>
      </c>
      <c r="B76" s="84" t="s">
        <v>19</v>
      </c>
      <c r="C76" s="84"/>
      <c r="D76" s="84">
        <v>156</v>
      </c>
      <c r="E76" s="84">
        <v>156</v>
      </c>
      <c r="F76" s="84">
        <v>156</v>
      </c>
    </row>
    <row r="77" spans="1:6" ht="31.2" x14ac:dyDescent="0.3">
      <c r="A77" s="84" t="s">
        <v>119</v>
      </c>
      <c r="B77" s="84" t="s">
        <v>120</v>
      </c>
      <c r="C77" s="84">
        <v>0</v>
      </c>
      <c r="D77" s="84">
        <v>600</v>
      </c>
      <c r="E77" s="84">
        <v>600</v>
      </c>
      <c r="F77" s="84">
        <v>600</v>
      </c>
    </row>
    <row r="78" spans="1:6" ht="15.6" x14ac:dyDescent="0.3">
      <c r="A78" s="90" t="s">
        <v>75</v>
      </c>
      <c r="B78" s="90" t="s">
        <v>96</v>
      </c>
      <c r="C78" s="90">
        <v>0</v>
      </c>
      <c r="D78" s="90">
        <v>600</v>
      </c>
      <c r="E78" s="90">
        <v>600</v>
      </c>
      <c r="F78" s="90">
        <v>600</v>
      </c>
    </row>
    <row r="79" spans="1:6" ht="15.6" x14ac:dyDescent="0.3">
      <c r="A79" s="84">
        <v>32</v>
      </c>
      <c r="B79" s="84" t="s">
        <v>19</v>
      </c>
      <c r="C79" s="84">
        <v>0</v>
      </c>
      <c r="D79" s="84">
        <v>600</v>
      </c>
      <c r="E79" s="84">
        <v>600</v>
      </c>
      <c r="F79" s="84">
        <v>600</v>
      </c>
    </row>
    <row r="80" spans="1:6" ht="31.2" x14ac:dyDescent="0.3">
      <c r="A80" s="84" t="s">
        <v>121</v>
      </c>
      <c r="B80" s="84" t="s">
        <v>97</v>
      </c>
      <c r="C80" s="85">
        <v>1330</v>
      </c>
      <c r="D80" s="85">
        <v>2930</v>
      </c>
      <c r="E80" s="85">
        <v>2930</v>
      </c>
      <c r="F80" s="85">
        <v>2930</v>
      </c>
    </row>
    <row r="81" spans="1:6" ht="15.6" x14ac:dyDescent="0.3">
      <c r="A81" s="90" t="s">
        <v>75</v>
      </c>
      <c r="B81" s="90" t="s">
        <v>90</v>
      </c>
      <c r="C81" s="98">
        <v>1330</v>
      </c>
      <c r="D81" s="98">
        <v>2930</v>
      </c>
      <c r="E81" s="98">
        <v>2930</v>
      </c>
      <c r="F81" s="98">
        <v>2930</v>
      </c>
    </row>
    <row r="82" spans="1:6" ht="15.6" x14ac:dyDescent="0.3">
      <c r="A82" s="84">
        <v>31</v>
      </c>
      <c r="B82" s="84" t="s">
        <v>10</v>
      </c>
      <c r="C82" s="84">
        <v>0</v>
      </c>
      <c r="D82" s="84">
        <v>0</v>
      </c>
      <c r="E82" s="84">
        <v>0</v>
      </c>
      <c r="F82" s="84">
        <v>0</v>
      </c>
    </row>
    <row r="83" spans="1:6" ht="15.6" x14ac:dyDescent="0.3">
      <c r="A83" s="84">
        <v>32</v>
      </c>
      <c r="B83" s="84" t="s">
        <v>19</v>
      </c>
      <c r="C83" s="85">
        <v>1330</v>
      </c>
      <c r="D83" s="85">
        <v>2930</v>
      </c>
      <c r="E83" s="85">
        <v>2930</v>
      </c>
      <c r="F83" s="85">
        <v>2930</v>
      </c>
    </row>
    <row r="84" spans="1:6" ht="31.2" x14ac:dyDescent="0.3">
      <c r="A84" s="84" t="s">
        <v>122</v>
      </c>
      <c r="B84" s="84" t="s">
        <v>123</v>
      </c>
      <c r="C84" s="84">
        <f>SUM(C85+C87)</f>
        <v>510</v>
      </c>
      <c r="D84" s="84">
        <f t="shared" ref="D84:F84" si="6">SUM(D85+D87)</f>
        <v>14</v>
      </c>
      <c r="E84" s="84">
        <f t="shared" si="6"/>
        <v>13</v>
      </c>
      <c r="F84" s="84">
        <f t="shared" si="6"/>
        <v>13</v>
      </c>
    </row>
    <row r="85" spans="1:6" ht="15.6" x14ac:dyDescent="0.3">
      <c r="A85" s="91" t="s">
        <v>81</v>
      </c>
      <c r="B85" s="91" t="s">
        <v>124</v>
      </c>
      <c r="C85" s="91">
        <v>10</v>
      </c>
      <c r="D85" s="91">
        <v>13</v>
      </c>
      <c r="E85" s="91">
        <v>13</v>
      </c>
      <c r="F85" s="91">
        <v>13</v>
      </c>
    </row>
    <row r="86" spans="1:6" ht="15.6" x14ac:dyDescent="0.3">
      <c r="A86" s="84">
        <v>42</v>
      </c>
      <c r="B86" s="84" t="s">
        <v>125</v>
      </c>
      <c r="C86" s="84">
        <v>10</v>
      </c>
      <c r="D86" s="84">
        <v>13</v>
      </c>
      <c r="E86" s="84">
        <v>13</v>
      </c>
      <c r="F86" s="84">
        <v>13</v>
      </c>
    </row>
    <row r="87" spans="1:6" ht="15.6" x14ac:dyDescent="0.3">
      <c r="A87" s="92" t="s">
        <v>77</v>
      </c>
      <c r="B87" s="92" t="s">
        <v>83</v>
      </c>
      <c r="C87" s="92">
        <v>500</v>
      </c>
      <c r="D87" s="92">
        <v>1</v>
      </c>
      <c r="E87" s="92">
        <v>0</v>
      </c>
      <c r="F87" s="92">
        <v>0</v>
      </c>
    </row>
    <row r="88" spans="1:6" ht="15.6" x14ac:dyDescent="0.3">
      <c r="A88" s="84">
        <v>32</v>
      </c>
      <c r="B88" s="84" t="s">
        <v>19</v>
      </c>
      <c r="C88" s="84">
        <v>500</v>
      </c>
      <c r="D88" s="84">
        <v>1</v>
      </c>
      <c r="E88" s="84">
        <v>0</v>
      </c>
      <c r="F88" s="84">
        <v>0</v>
      </c>
    </row>
    <row r="89" spans="1:6" ht="31.2" x14ac:dyDescent="0.3">
      <c r="A89" s="84" t="s">
        <v>126</v>
      </c>
      <c r="B89" s="84" t="s">
        <v>93</v>
      </c>
      <c r="C89" s="84">
        <v>1062</v>
      </c>
      <c r="D89" s="84">
        <v>1050</v>
      </c>
      <c r="E89" s="84">
        <v>1050</v>
      </c>
      <c r="F89" s="84">
        <v>1050</v>
      </c>
    </row>
    <row r="90" spans="1:6" ht="15.6" x14ac:dyDescent="0.3">
      <c r="A90" s="92" t="s">
        <v>77</v>
      </c>
      <c r="B90" s="92" t="s">
        <v>83</v>
      </c>
      <c r="C90" s="92">
        <v>1062</v>
      </c>
      <c r="D90" s="92">
        <v>1050</v>
      </c>
      <c r="E90" s="92">
        <v>1050</v>
      </c>
      <c r="F90" s="92">
        <v>1050</v>
      </c>
    </row>
    <row r="91" spans="1:6" ht="15.6" x14ac:dyDescent="0.3">
      <c r="A91" s="84">
        <v>32</v>
      </c>
      <c r="B91" s="84" t="s">
        <v>19</v>
      </c>
      <c r="C91" s="84">
        <v>1062</v>
      </c>
      <c r="D91" s="84">
        <v>1050</v>
      </c>
      <c r="E91" s="84">
        <v>1050</v>
      </c>
      <c r="F91" s="84">
        <v>1050</v>
      </c>
    </row>
    <row r="92" spans="1:6" ht="15.6" x14ac:dyDescent="0.3">
      <c r="A92" s="84"/>
      <c r="B92" s="84"/>
      <c r="C92" s="84"/>
      <c r="D92" s="84"/>
      <c r="E92" s="84"/>
      <c r="F92" s="84"/>
    </row>
    <row r="93" spans="1:6" ht="15.6" x14ac:dyDescent="0.3">
      <c r="A93" s="84"/>
      <c r="B93" s="84"/>
      <c r="C93" s="84"/>
      <c r="D93" s="84"/>
      <c r="E93" s="84"/>
      <c r="F93" s="84"/>
    </row>
    <row r="94" spans="1:6" ht="31.2" x14ac:dyDescent="0.3">
      <c r="A94" s="84" t="s">
        <v>134</v>
      </c>
      <c r="B94" s="84" t="s">
        <v>128</v>
      </c>
      <c r="C94" s="85">
        <v>9731</v>
      </c>
      <c r="D94" s="85">
        <v>0</v>
      </c>
      <c r="E94" s="85">
        <v>0</v>
      </c>
      <c r="F94" s="85">
        <v>0</v>
      </c>
    </row>
    <row r="95" spans="1:6" ht="15.6" x14ac:dyDescent="0.3">
      <c r="A95" s="90" t="s">
        <v>75</v>
      </c>
      <c r="B95" s="90" t="s">
        <v>98</v>
      </c>
      <c r="C95" s="98">
        <v>9731</v>
      </c>
      <c r="D95" s="98">
        <v>0</v>
      </c>
      <c r="E95" s="98">
        <v>0</v>
      </c>
      <c r="F95" s="98">
        <v>0</v>
      </c>
    </row>
    <row r="96" spans="1:6" ht="15.6" x14ac:dyDescent="0.3">
      <c r="A96" s="84">
        <v>31</v>
      </c>
      <c r="B96" s="84" t="s">
        <v>10</v>
      </c>
      <c r="C96" s="85">
        <v>9240</v>
      </c>
      <c r="D96" s="85">
        <v>0</v>
      </c>
      <c r="E96" s="85">
        <v>0</v>
      </c>
      <c r="F96" s="85">
        <v>0</v>
      </c>
    </row>
    <row r="97" spans="1:6" ht="15.6" x14ac:dyDescent="0.3">
      <c r="A97" s="84">
        <v>32</v>
      </c>
      <c r="B97" s="84" t="s">
        <v>19</v>
      </c>
      <c r="C97" s="84">
        <v>491</v>
      </c>
      <c r="D97" s="84">
        <v>0</v>
      </c>
      <c r="E97" s="84">
        <v>0</v>
      </c>
      <c r="F97" s="84">
        <v>0</v>
      </c>
    </row>
    <row r="98" spans="1:6" ht="15.6" x14ac:dyDescent="0.3">
      <c r="A98" s="84">
        <v>34</v>
      </c>
      <c r="B98" s="84" t="s">
        <v>78</v>
      </c>
      <c r="C98" s="84"/>
      <c r="D98" s="84"/>
      <c r="E98" s="84"/>
      <c r="F98" s="84"/>
    </row>
    <row r="99" spans="1:6" ht="31.2" x14ac:dyDescent="0.3">
      <c r="A99" s="84" t="s">
        <v>129</v>
      </c>
      <c r="B99" s="84" t="s">
        <v>127</v>
      </c>
      <c r="C99" s="85">
        <v>0</v>
      </c>
      <c r="D99" s="85">
        <v>34010</v>
      </c>
      <c r="E99" s="85">
        <v>34010</v>
      </c>
      <c r="F99" s="85">
        <v>34010</v>
      </c>
    </row>
    <row r="100" spans="1:6" ht="15.6" x14ac:dyDescent="0.3">
      <c r="A100" s="90" t="s">
        <v>75</v>
      </c>
      <c r="B100" s="90" t="s">
        <v>98</v>
      </c>
      <c r="C100" s="98">
        <v>0</v>
      </c>
      <c r="D100" s="98">
        <v>34010</v>
      </c>
      <c r="E100" s="98">
        <v>34010</v>
      </c>
      <c r="F100" s="98">
        <v>34010</v>
      </c>
    </row>
    <row r="101" spans="1:6" ht="15.6" x14ac:dyDescent="0.3">
      <c r="A101" s="84">
        <v>31</v>
      </c>
      <c r="B101" s="84" t="s">
        <v>10</v>
      </c>
      <c r="C101" s="85">
        <v>0</v>
      </c>
      <c r="D101" s="85">
        <v>32610</v>
      </c>
      <c r="E101" s="85">
        <v>32610</v>
      </c>
      <c r="F101" s="85">
        <v>32610</v>
      </c>
    </row>
    <row r="102" spans="1:6" ht="15.6" x14ac:dyDescent="0.3">
      <c r="A102" s="84">
        <v>32</v>
      </c>
      <c r="B102" s="84" t="s">
        <v>19</v>
      </c>
      <c r="C102" s="84">
        <v>0</v>
      </c>
      <c r="D102" s="84">
        <v>1400</v>
      </c>
      <c r="E102" s="84">
        <v>1400</v>
      </c>
      <c r="F102" s="84">
        <v>1400</v>
      </c>
    </row>
    <row r="103" spans="1:6" ht="15.6" x14ac:dyDescent="0.3">
      <c r="A103" s="84">
        <v>34</v>
      </c>
      <c r="B103" s="84" t="s">
        <v>78</v>
      </c>
      <c r="C103" s="84"/>
      <c r="D103" s="84"/>
      <c r="E103" s="84"/>
      <c r="F103" s="84"/>
    </row>
    <row r="104" spans="1:6" ht="31.2" x14ac:dyDescent="0.3">
      <c r="A104" s="84" t="s">
        <v>130</v>
      </c>
      <c r="B104" s="84" t="s">
        <v>131</v>
      </c>
      <c r="C104" s="85">
        <f>SUM(C105+C107)</f>
        <v>0</v>
      </c>
      <c r="D104" s="85">
        <f>SUM(D105+D107)</f>
        <v>82600</v>
      </c>
      <c r="E104" s="85">
        <f t="shared" ref="E104:F104" si="7">SUM(E105+E107)</f>
        <v>82600</v>
      </c>
      <c r="F104" s="85">
        <f t="shared" si="7"/>
        <v>82600</v>
      </c>
    </row>
    <row r="105" spans="1:6" ht="15.6" x14ac:dyDescent="0.3">
      <c r="A105" s="90" t="s">
        <v>75</v>
      </c>
      <c r="B105" s="90" t="s">
        <v>98</v>
      </c>
      <c r="C105" s="98">
        <v>0</v>
      </c>
      <c r="D105" s="98">
        <v>6600</v>
      </c>
      <c r="E105" s="98">
        <v>6600</v>
      </c>
      <c r="F105" s="98">
        <v>6600</v>
      </c>
    </row>
    <row r="106" spans="1:6" ht="15.6" x14ac:dyDescent="0.3">
      <c r="A106" s="84">
        <v>32</v>
      </c>
      <c r="B106" s="84" t="s">
        <v>19</v>
      </c>
      <c r="C106" s="85">
        <v>0</v>
      </c>
      <c r="D106" s="85">
        <v>6600</v>
      </c>
      <c r="E106" s="85">
        <v>6600</v>
      </c>
      <c r="F106" s="85">
        <v>6600</v>
      </c>
    </row>
    <row r="107" spans="1:6" ht="31.2" x14ac:dyDescent="0.3">
      <c r="A107" s="94" t="s">
        <v>84</v>
      </c>
      <c r="B107" s="94" t="s">
        <v>85</v>
      </c>
      <c r="C107" s="94">
        <v>0</v>
      </c>
      <c r="D107" s="94">
        <v>76000</v>
      </c>
      <c r="E107" s="94">
        <v>76000</v>
      </c>
      <c r="F107" s="94">
        <v>76000</v>
      </c>
    </row>
    <row r="108" spans="1:6" ht="15.6" x14ac:dyDescent="0.3">
      <c r="A108" s="84">
        <v>32</v>
      </c>
      <c r="B108" s="84" t="s">
        <v>19</v>
      </c>
      <c r="C108" s="84">
        <v>0</v>
      </c>
      <c r="D108" s="84">
        <v>76000</v>
      </c>
      <c r="E108" s="84">
        <v>76000</v>
      </c>
      <c r="F108" s="84">
        <v>76000</v>
      </c>
    </row>
    <row r="109" spans="1:6" ht="31.2" x14ac:dyDescent="0.3">
      <c r="A109" s="86" t="s">
        <v>132</v>
      </c>
      <c r="B109" s="86" t="s">
        <v>99</v>
      </c>
      <c r="C109" s="87">
        <f>SUM(C110)</f>
        <v>1135</v>
      </c>
      <c r="D109" s="87">
        <f t="shared" ref="D109:F109" si="8">SUM(D110)</f>
        <v>1170</v>
      </c>
      <c r="E109" s="87">
        <f t="shared" si="8"/>
        <v>1170</v>
      </c>
      <c r="F109" s="87">
        <f t="shared" si="8"/>
        <v>1170</v>
      </c>
    </row>
    <row r="110" spans="1:6" ht="31.2" x14ac:dyDescent="0.3">
      <c r="A110" s="84" t="s">
        <v>133</v>
      </c>
      <c r="B110" s="84" t="s">
        <v>100</v>
      </c>
      <c r="C110" s="85">
        <f>SUM(C111+C113+C118)</f>
        <v>1135</v>
      </c>
      <c r="D110" s="85">
        <f>SUM(D111+D113+D118)</f>
        <v>1170</v>
      </c>
      <c r="E110" s="85">
        <f>SUM(E111+E113+E118)</f>
        <v>1170</v>
      </c>
      <c r="F110" s="85">
        <f>SUM(F111+F113+F118)</f>
        <v>1170</v>
      </c>
    </row>
    <row r="111" spans="1:6" ht="31.2" x14ac:dyDescent="0.3">
      <c r="A111" s="90" t="s">
        <v>75</v>
      </c>
      <c r="B111" s="90" t="s">
        <v>101</v>
      </c>
      <c r="C111" s="90">
        <v>640</v>
      </c>
      <c r="D111" s="90">
        <v>640</v>
      </c>
      <c r="E111" s="90">
        <v>640</v>
      </c>
      <c r="F111" s="90">
        <v>640</v>
      </c>
    </row>
    <row r="112" spans="1:6" ht="31.2" x14ac:dyDescent="0.3">
      <c r="A112" s="84">
        <v>42</v>
      </c>
      <c r="B112" s="84" t="s">
        <v>28</v>
      </c>
      <c r="C112" s="84">
        <v>640</v>
      </c>
      <c r="D112" s="84">
        <v>640</v>
      </c>
      <c r="E112" s="84">
        <v>640</v>
      </c>
      <c r="F112" s="84">
        <v>640</v>
      </c>
    </row>
    <row r="113" spans="1:6" ht="31.2" x14ac:dyDescent="0.3">
      <c r="A113" s="94" t="s">
        <v>84</v>
      </c>
      <c r="B113" s="94" t="s">
        <v>85</v>
      </c>
      <c r="C113" s="94">
        <v>465</v>
      </c>
      <c r="D113" s="94">
        <v>500</v>
      </c>
      <c r="E113" s="94">
        <v>500</v>
      </c>
      <c r="F113" s="94">
        <v>500</v>
      </c>
    </row>
    <row r="114" spans="1:6" ht="31.2" x14ac:dyDescent="0.3">
      <c r="A114" s="84">
        <v>42</v>
      </c>
      <c r="B114" s="84" t="s">
        <v>28</v>
      </c>
      <c r="C114" s="84">
        <v>465</v>
      </c>
      <c r="D114" s="84">
        <v>500</v>
      </c>
      <c r="E114" s="84">
        <v>500</v>
      </c>
      <c r="F114" s="84">
        <v>500</v>
      </c>
    </row>
    <row r="115" spans="1:6" ht="15.6" x14ac:dyDescent="0.3">
      <c r="A115" s="84">
        <v>92</v>
      </c>
      <c r="B115" s="84" t="s">
        <v>78</v>
      </c>
      <c r="C115" s="84"/>
      <c r="D115" s="84"/>
      <c r="E115" s="84"/>
      <c r="F115" s="84"/>
    </row>
    <row r="116" spans="1:6" ht="15.6" x14ac:dyDescent="0.3">
      <c r="A116" s="84"/>
      <c r="B116" s="84"/>
      <c r="C116" s="84"/>
      <c r="D116" s="84"/>
      <c r="E116" s="84"/>
      <c r="F116" s="84"/>
    </row>
    <row r="117" spans="1:6" ht="15.6" x14ac:dyDescent="0.3">
      <c r="A117" s="84"/>
      <c r="B117" s="84"/>
      <c r="C117" s="84"/>
      <c r="D117" s="84"/>
      <c r="E117" s="84"/>
      <c r="F117" s="84"/>
    </row>
    <row r="118" spans="1:6" ht="15.6" x14ac:dyDescent="0.3">
      <c r="A118" s="96" t="s">
        <v>88</v>
      </c>
      <c r="B118" s="96" t="s">
        <v>89</v>
      </c>
      <c r="C118" s="96">
        <v>30</v>
      </c>
      <c r="D118" s="96">
        <v>30</v>
      </c>
      <c r="E118" s="96">
        <v>30</v>
      </c>
      <c r="F118" s="96">
        <v>30</v>
      </c>
    </row>
    <row r="119" spans="1:6" ht="31.2" x14ac:dyDescent="0.3">
      <c r="A119" s="84">
        <v>42</v>
      </c>
      <c r="B119" s="84" t="s">
        <v>28</v>
      </c>
      <c r="C119" s="84">
        <v>30</v>
      </c>
      <c r="D119" s="84">
        <v>30</v>
      </c>
      <c r="E119" s="84">
        <v>30</v>
      </c>
      <c r="F119" s="84">
        <v>30</v>
      </c>
    </row>
    <row r="120" spans="1:6" ht="15.6" x14ac:dyDescent="0.3">
      <c r="A120" s="84">
        <v>92</v>
      </c>
      <c r="B120" s="84" t="s">
        <v>78</v>
      </c>
      <c r="C120" s="84"/>
      <c r="D120" s="84"/>
      <c r="E120" s="84"/>
      <c r="F120" s="84"/>
    </row>
    <row r="121" spans="1:6" ht="15.6" x14ac:dyDescent="0.3">
      <c r="A121" s="84"/>
      <c r="B121" s="84"/>
      <c r="C121" s="84"/>
      <c r="D121" s="84"/>
      <c r="E121" s="84"/>
      <c r="F121" s="84"/>
    </row>
    <row r="122" spans="1:6" ht="15.6" x14ac:dyDescent="0.3">
      <c r="A122" s="84"/>
      <c r="B122" s="84"/>
      <c r="C122" s="84"/>
      <c r="D122" s="84"/>
      <c r="E122" s="84"/>
      <c r="F122" s="84"/>
    </row>
    <row r="123" spans="1:6" ht="15.6" x14ac:dyDescent="0.3">
      <c r="A123" s="84"/>
      <c r="B123" s="84"/>
      <c r="C123" s="84"/>
      <c r="D123" s="84"/>
      <c r="E123" s="84"/>
      <c r="F123" s="84"/>
    </row>
    <row r="124" spans="1:6" ht="31.2" x14ac:dyDescent="0.3">
      <c r="A124" s="86" t="s">
        <v>136</v>
      </c>
      <c r="B124" s="86" t="s">
        <v>102</v>
      </c>
      <c r="C124" s="87">
        <f>SUM(C125)</f>
        <v>683885</v>
      </c>
      <c r="D124" s="87">
        <f>SUM(D125)</f>
        <v>971500</v>
      </c>
      <c r="E124" s="87">
        <f t="shared" ref="E124:F125" si="9">SUM(E125)</f>
        <v>1010800</v>
      </c>
      <c r="F124" s="87">
        <f t="shared" si="9"/>
        <v>1058800</v>
      </c>
    </row>
    <row r="125" spans="1:6" ht="31.2" x14ac:dyDescent="0.3">
      <c r="A125" s="84" t="s">
        <v>137</v>
      </c>
      <c r="B125" s="84" t="s">
        <v>103</v>
      </c>
      <c r="C125" s="85">
        <f>SUM(C126)</f>
        <v>683885</v>
      </c>
      <c r="D125" s="85">
        <f>SUM(D126)</f>
        <v>971500</v>
      </c>
      <c r="E125" s="85">
        <f t="shared" si="9"/>
        <v>1010800</v>
      </c>
      <c r="F125" s="85">
        <f t="shared" si="9"/>
        <v>1058800</v>
      </c>
    </row>
    <row r="126" spans="1:6" ht="31.2" x14ac:dyDescent="0.3">
      <c r="A126" s="94" t="s">
        <v>84</v>
      </c>
      <c r="B126" s="94" t="s">
        <v>85</v>
      </c>
      <c r="C126" s="97">
        <f>SUM(C127:C129)</f>
        <v>683885</v>
      </c>
      <c r="D126" s="97">
        <f>SUM(D127:D129)</f>
        <v>971500</v>
      </c>
      <c r="E126" s="97">
        <f>SUM(E127:E129)</f>
        <v>1010800</v>
      </c>
      <c r="F126" s="97">
        <f>SUM(F127:F129)</f>
        <v>1058800</v>
      </c>
    </row>
    <row r="127" spans="1:6" ht="15.6" x14ac:dyDescent="0.3">
      <c r="A127" s="84">
        <v>31</v>
      </c>
      <c r="B127" s="84" t="s">
        <v>10</v>
      </c>
      <c r="C127" s="85">
        <v>661300</v>
      </c>
      <c r="D127" s="85">
        <v>952070</v>
      </c>
      <c r="E127" s="85">
        <v>994100</v>
      </c>
      <c r="F127" s="85">
        <v>1042100</v>
      </c>
    </row>
    <row r="128" spans="1:6" ht="15.6" x14ac:dyDescent="0.3">
      <c r="A128" s="84">
        <v>32</v>
      </c>
      <c r="B128" s="84" t="s">
        <v>19</v>
      </c>
      <c r="C128" s="85">
        <v>20175</v>
      </c>
      <c r="D128" s="85">
        <v>18300</v>
      </c>
      <c r="E128" s="85">
        <v>16700</v>
      </c>
      <c r="F128" s="85">
        <v>16700</v>
      </c>
    </row>
    <row r="129" spans="1:6" ht="15.6" x14ac:dyDescent="0.3">
      <c r="A129" s="84">
        <v>34</v>
      </c>
      <c r="B129" s="84" t="s">
        <v>72</v>
      </c>
      <c r="C129" s="85">
        <v>2410</v>
      </c>
      <c r="D129" s="85">
        <v>1130</v>
      </c>
      <c r="E129" s="84">
        <v>0</v>
      </c>
      <c r="F129" s="84">
        <v>0</v>
      </c>
    </row>
    <row r="130" spans="1:6" ht="15.6" x14ac:dyDescent="0.3">
      <c r="A130" s="84">
        <v>92</v>
      </c>
      <c r="B130" s="84" t="s">
        <v>78</v>
      </c>
      <c r="C130" s="84"/>
      <c r="D130" s="84"/>
      <c r="E130" s="84"/>
      <c r="F130" s="84"/>
    </row>
    <row r="133" spans="1:6" x14ac:dyDescent="0.3">
      <c r="E133" t="s">
        <v>168</v>
      </c>
    </row>
    <row r="135" spans="1:6" x14ac:dyDescent="0.3">
      <c r="E135" t="s">
        <v>169</v>
      </c>
    </row>
    <row r="136" spans="1:6" x14ac:dyDescent="0.3">
      <c r="E136" t="s">
        <v>170</v>
      </c>
    </row>
    <row r="154" hidden="1" x14ac:dyDescent="0.3"/>
    <row r="155" hidden="1" x14ac:dyDescent="0.3"/>
    <row r="156" hidden="1" x14ac:dyDescent="0.3"/>
    <row r="160" hidden="1" x14ac:dyDescent="0.3"/>
    <row r="161" hidden="1" x14ac:dyDescent="0.3"/>
  </sheetData>
  <mergeCells count="2">
    <mergeCell ref="A1:J1"/>
    <mergeCell ref="A3:J3"/>
  </mergeCells>
  <pageMargins left="0.7" right="0.7" top="0.75" bottom="0.75" header="0.3" footer="0.3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2023-09-29T07:11:24Z</cp:lastPrinted>
  <dcterms:created xsi:type="dcterms:W3CDTF">2022-08-12T12:51:27Z</dcterms:created>
  <dcterms:modified xsi:type="dcterms:W3CDTF">2023-09-29T07:14:51Z</dcterms:modified>
</cp:coreProperties>
</file>